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Final" sheetId="1" r:id="rId1"/>
  </sheets>
  <externalReferences>
    <externalReference r:id="rId2"/>
  </externalReference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H99" i="1"/>
  <c r="G99"/>
  <c r="F98"/>
  <c r="E98"/>
  <c r="D98"/>
  <c r="J98" s="1"/>
  <c r="C98"/>
  <c r="I98" s="1"/>
  <c r="K98" s="1"/>
  <c r="F97"/>
  <c r="E97"/>
  <c r="D97"/>
  <c r="J97" s="1"/>
  <c r="C97"/>
  <c r="I97" s="1"/>
  <c r="K97" s="1"/>
  <c r="F96"/>
  <c r="E96"/>
  <c r="D96"/>
  <c r="J96" s="1"/>
  <c r="C96"/>
  <c r="I96" s="1"/>
  <c r="K96" s="1"/>
  <c r="F95"/>
  <c r="E95"/>
  <c r="D95"/>
  <c r="J95" s="1"/>
  <c r="C95"/>
  <c r="I95" s="1"/>
  <c r="K95" s="1"/>
  <c r="F94"/>
  <c r="E94"/>
  <c r="D94"/>
  <c r="J94" s="1"/>
  <c r="C94"/>
  <c r="I94" s="1"/>
  <c r="K94" s="1"/>
  <c r="F93"/>
  <c r="E93"/>
  <c r="D93"/>
  <c r="J93" s="1"/>
  <c r="C93"/>
  <c r="I93" s="1"/>
  <c r="K93" s="1"/>
  <c r="F92"/>
  <c r="E92"/>
  <c r="D92"/>
  <c r="J92" s="1"/>
  <c r="C92"/>
  <c r="I92" s="1"/>
  <c r="K92" s="1"/>
  <c r="F91"/>
  <c r="E91"/>
  <c r="D91"/>
  <c r="J91" s="1"/>
  <c r="C91"/>
  <c r="I91" s="1"/>
  <c r="K91" s="1"/>
  <c r="F90"/>
  <c r="E90"/>
  <c r="D90"/>
  <c r="J90" s="1"/>
  <c r="C90"/>
  <c r="I90" s="1"/>
  <c r="K90" s="1"/>
  <c r="F89"/>
  <c r="F99" s="1"/>
  <c r="E89"/>
  <c r="E99" s="1"/>
  <c r="D89"/>
  <c r="D99" s="1"/>
  <c r="C89"/>
  <c r="C99" s="1"/>
  <c r="J83"/>
  <c r="I83"/>
  <c r="H83"/>
  <c r="G83"/>
  <c r="F83"/>
  <c r="E83"/>
  <c r="I89" l="1"/>
  <c r="J89"/>
  <c r="I99" l="1"/>
  <c r="K89"/>
</calcChain>
</file>

<file path=xl/sharedStrings.xml><?xml version="1.0" encoding="utf-8"?>
<sst xmlns="http://schemas.openxmlformats.org/spreadsheetml/2006/main" count="232" uniqueCount="108">
  <si>
    <t>Name of the Insurer:</t>
  </si>
  <si>
    <t xml:space="preserve">DLF PRAMERICA LIFE INSURANCE CO. LTD. </t>
  </si>
  <si>
    <t>Annexure - II</t>
  </si>
  <si>
    <t>Registration No:</t>
  </si>
  <si>
    <t>Report Date</t>
  </si>
  <si>
    <t>DAILY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</si>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</sst>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DA-F&amp;I-CIR-INV-067-04-2013%20-%20IRDA%20(Inv)%20(5th%20Amnt)%20Reg,%202013%20-%20UIN%20Vs%20SFIN%20Reco%20-%20Anx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inal"/>
      <sheetName val="Recon"/>
      <sheetName val="NAV report"/>
      <sheetName val="Unit Recon-OPG"/>
      <sheetName val="Unit Recon-CLS"/>
    </sheetNames>
    <sheetDataSet>
      <sheetData sheetId="0"/>
      <sheetData sheetId="1"/>
      <sheetData sheetId="2"/>
      <sheetData sheetId="3">
        <row r="24">
          <cell r="C24">
            <v>139505502.60000002</v>
          </cell>
        </row>
        <row r="25">
          <cell r="C25">
            <v>10037754.3432</v>
          </cell>
          <cell r="D25">
            <v>50366.596899999306</v>
          </cell>
        </row>
        <row r="29">
          <cell r="D29">
            <v>700000</v>
          </cell>
        </row>
        <row r="62">
          <cell r="C62">
            <v>363370937.79999995</v>
          </cell>
        </row>
        <row r="63">
          <cell r="C63">
            <v>23590987.389699999</v>
          </cell>
          <cell r="D63">
            <v>0</v>
          </cell>
        </row>
        <row r="67">
          <cell r="D67">
            <v>0</v>
          </cell>
        </row>
        <row r="101">
          <cell r="C101">
            <v>349412278.77999997</v>
          </cell>
        </row>
        <row r="102">
          <cell r="C102">
            <v>21932585.499299999</v>
          </cell>
          <cell r="D102">
            <v>-31384.955299999565</v>
          </cell>
        </row>
        <row r="106">
          <cell r="D106">
            <v>-500000</v>
          </cell>
        </row>
        <row r="138">
          <cell r="C138">
            <v>696994463.37</v>
          </cell>
        </row>
        <row r="139">
          <cell r="C139">
            <v>41882026.137900002</v>
          </cell>
          <cell r="D139">
            <v>-42062.504900000989</v>
          </cell>
        </row>
        <row r="143">
          <cell r="D143">
            <v>-700000</v>
          </cell>
        </row>
        <row r="171">
          <cell r="C171">
            <v>52381547.460000008</v>
          </cell>
        </row>
        <row r="172">
          <cell r="C172">
            <v>4040513.0038999999</v>
          </cell>
          <cell r="D172">
            <v>0</v>
          </cell>
        </row>
        <row r="176">
          <cell r="D176">
            <v>0</v>
          </cell>
        </row>
        <row r="209">
          <cell r="C209">
            <v>36251746.130000003</v>
          </cell>
        </row>
        <row r="210">
          <cell r="C210">
            <v>2388353.1124</v>
          </cell>
          <cell r="D210">
            <v>0</v>
          </cell>
        </row>
        <row r="214">
          <cell r="D214">
            <v>0</v>
          </cell>
        </row>
        <row r="248">
          <cell r="C248">
            <v>73520671.890000001</v>
          </cell>
        </row>
        <row r="249">
          <cell r="C249">
            <v>3906214.1493000002</v>
          </cell>
          <cell r="D249">
            <v>0</v>
          </cell>
        </row>
        <row r="253">
          <cell r="D253">
            <v>0</v>
          </cell>
        </row>
        <row r="285">
          <cell r="C285">
            <v>294242768.44999993</v>
          </cell>
        </row>
        <row r="286">
          <cell r="C286">
            <v>14831726.3829</v>
          </cell>
          <cell r="D286">
            <v>0</v>
          </cell>
        </row>
        <row r="290">
          <cell r="D290">
            <v>0</v>
          </cell>
        </row>
        <row r="312">
          <cell r="C312">
            <v>4782535.4300000006</v>
          </cell>
        </row>
        <row r="313">
          <cell r="C313">
            <v>397931.19170000002</v>
          </cell>
          <cell r="D313">
            <v>0</v>
          </cell>
        </row>
        <row r="317">
          <cell r="D317">
            <v>0</v>
          </cell>
        </row>
        <row r="344">
          <cell r="C344">
            <v>187847531.97</v>
          </cell>
        </row>
        <row r="345">
          <cell r="C345">
            <v>15279867.162799999</v>
          </cell>
          <cell r="D345">
            <v>0</v>
          </cell>
        </row>
        <row r="349">
          <cell r="D34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showGridLines="0" tabSelected="1" view="pageBreakPreview" zoomScale="80" zoomScaleNormal="80" zoomScaleSheetLayoutView="80" workbookViewId="0"/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41571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13893882.050000001</v>
      </c>
      <c r="F8" s="22">
        <v>1070388.3446200001</v>
      </c>
      <c r="G8" s="22">
        <v>73745.119999999995</v>
      </c>
      <c r="H8" s="22">
        <v>5305.0510999999997</v>
      </c>
      <c r="I8" s="22">
        <v>13967627.17</v>
      </c>
      <c r="J8" s="22">
        <v>1075693.3957199999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2838922.46</v>
      </c>
      <c r="F9" s="22">
        <v>233012.89809999999</v>
      </c>
      <c r="G9" s="22">
        <v>-652.07000000000005</v>
      </c>
      <c r="H9" s="22">
        <v>-46.887500000000003</v>
      </c>
      <c r="I9" s="22">
        <v>2838270.39</v>
      </c>
      <c r="J9" s="22">
        <v>232966.01060000001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2664967.37</v>
      </c>
      <c r="F10" s="22">
        <v>211422.99051</v>
      </c>
      <c r="G10" s="22"/>
      <c r="H10" s="22"/>
      <c r="I10" s="22">
        <v>2664967.37</v>
      </c>
      <c r="J10" s="22">
        <v>211422.99051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15288171.84</v>
      </c>
      <c r="F11" s="22">
        <v>1184696.94768</v>
      </c>
      <c r="G11" s="22">
        <v>-370.75</v>
      </c>
      <c r="H11" s="22">
        <v>-26.658270000000002</v>
      </c>
      <c r="I11" s="22">
        <v>15287801.09</v>
      </c>
      <c r="J11" s="22">
        <v>1184670.28941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108724.47</v>
      </c>
      <c r="F12" s="22">
        <v>17717.526269999998</v>
      </c>
      <c r="G12" s="22">
        <v>-26.87</v>
      </c>
      <c r="H12" s="22">
        <v>-1.9317800000000001</v>
      </c>
      <c r="I12" s="22">
        <v>108697.60000000001</v>
      </c>
      <c r="J12" s="22">
        <v>17715.594489999999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230133.94</v>
      </c>
      <c r="F13" s="22">
        <v>20565.59417</v>
      </c>
      <c r="G13" s="22">
        <v>2446.48</v>
      </c>
      <c r="H13" s="22">
        <v>175.91601</v>
      </c>
      <c r="I13" s="22">
        <v>232580.42</v>
      </c>
      <c r="J13" s="22">
        <v>20741.510180000001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44371.97</v>
      </c>
      <c r="F15" s="22">
        <v>3497.9388199999999</v>
      </c>
      <c r="G15" s="22">
        <v>-67.22</v>
      </c>
      <c r="H15" s="22">
        <v>-4.8332899999999999</v>
      </c>
      <c r="I15" s="22">
        <v>44304.75</v>
      </c>
      <c r="J15" s="22">
        <v>3493.1055299999998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210871.06</v>
      </c>
      <c r="F16" s="22">
        <v>17499.56755</v>
      </c>
      <c r="G16" s="22"/>
      <c r="H16" s="22"/>
      <c r="I16" s="22">
        <v>210871.06</v>
      </c>
      <c r="J16" s="22">
        <v>17499.56755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40556093.259999998</v>
      </c>
      <c r="F17" s="22">
        <v>3125411.73282</v>
      </c>
      <c r="G17" s="22">
        <v>342721.37</v>
      </c>
      <c r="H17" s="22">
        <v>24653.001759999999</v>
      </c>
      <c r="I17" s="22">
        <v>40898814.630000003</v>
      </c>
      <c r="J17" s="22">
        <v>3150064.7345799999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23172852.190000001</v>
      </c>
      <c r="F18" s="22">
        <v>1958146.09989</v>
      </c>
      <c r="G18" s="22">
        <v>6130.8</v>
      </c>
      <c r="H18" s="22">
        <v>440.83879999999999</v>
      </c>
      <c r="I18" s="22">
        <v>23178982.989999998</v>
      </c>
      <c r="J18" s="22">
        <v>1958586.93869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26630450.32</v>
      </c>
      <c r="F19" s="22">
        <v>2072746.1836900001</v>
      </c>
      <c r="G19" s="22">
        <v>225401.17</v>
      </c>
      <c r="H19" s="22">
        <v>16223.327569999999</v>
      </c>
      <c r="I19" s="22">
        <v>26855851.489999998</v>
      </c>
      <c r="J19" s="22">
        <v>2088969.5112600001</v>
      </c>
    </row>
    <row r="20" spans="1:10" ht="20.100000000000001" customHeight="1">
      <c r="A20" s="18"/>
      <c r="B20" s="18"/>
      <c r="C20" s="27"/>
      <c r="D20" s="28" t="s">
        <v>49</v>
      </c>
      <c r="E20" s="29">
        <v>125666376.41999999</v>
      </c>
      <c r="F20" s="29">
        <v>9916964.7463999987</v>
      </c>
      <c r="G20" s="29">
        <v>649328.03</v>
      </c>
      <c r="H20" s="29">
        <v>46717.824399999998</v>
      </c>
      <c r="I20" s="29">
        <v>126315704.44999999</v>
      </c>
      <c r="J20" s="29">
        <v>9963682.5707999989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18882405.449999999</v>
      </c>
      <c r="F21" s="22">
        <v>1339323.99495</v>
      </c>
      <c r="G21" s="22">
        <v>-77355.509999999995</v>
      </c>
      <c r="H21" s="22">
        <v>-5024.2913600000002</v>
      </c>
      <c r="I21" s="22">
        <v>18805049.940000001</v>
      </c>
      <c r="J21" s="22">
        <v>1334299.70359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3907665.3</v>
      </c>
      <c r="F22" s="22">
        <v>292858.9975</v>
      </c>
      <c r="G22" s="22">
        <v>-145.53</v>
      </c>
      <c r="H22" s="22">
        <v>-9.4530799999999999</v>
      </c>
      <c r="I22" s="22">
        <v>3907519.77</v>
      </c>
      <c r="J22" s="22">
        <v>292849.54441999999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6751068.4800000004</v>
      </c>
      <c r="F23" s="22">
        <v>490118.13075999997</v>
      </c>
      <c r="G23" s="22">
        <v>-2188.1999999999998</v>
      </c>
      <c r="H23" s="22">
        <v>-142.12553</v>
      </c>
      <c r="I23" s="22">
        <v>6748880.2800000003</v>
      </c>
      <c r="J23" s="22">
        <v>489976.00523000001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23000317.640000001</v>
      </c>
      <c r="F24" s="22">
        <v>1692300.50422</v>
      </c>
      <c r="G24" s="22">
        <v>-725.66</v>
      </c>
      <c r="H24" s="22">
        <v>-47.134</v>
      </c>
      <c r="I24" s="22">
        <v>22999591.98</v>
      </c>
      <c r="J24" s="22">
        <v>1692253.3702199999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333159.32</v>
      </c>
      <c r="F25" s="22">
        <v>30839.257890000001</v>
      </c>
      <c r="G25" s="22">
        <v>-87.55</v>
      </c>
      <c r="H25" s="22">
        <v>-5.6859400000000004</v>
      </c>
      <c r="I25" s="22">
        <v>333071.77</v>
      </c>
      <c r="J25" s="22">
        <v>30833.571950000001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25750218.920000002</v>
      </c>
      <c r="F26" s="22">
        <v>2009806.1198400001</v>
      </c>
      <c r="G26" s="22">
        <v>-7215.97</v>
      </c>
      <c r="H26" s="22">
        <v>-468.68329</v>
      </c>
      <c r="I26" s="22">
        <v>25743002.949999999</v>
      </c>
      <c r="J26" s="22">
        <v>2009337.43655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168101198.5</v>
      </c>
      <c r="F27" s="22">
        <v>12498495.872260001</v>
      </c>
      <c r="G27" s="22">
        <v>64096.97</v>
      </c>
      <c r="H27" s="22">
        <v>4163.13159</v>
      </c>
      <c r="I27" s="22">
        <v>168165295.47</v>
      </c>
      <c r="J27" s="22">
        <v>12502659.00385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299661.59999999998</v>
      </c>
      <c r="F28" s="22">
        <v>24398.785459999999</v>
      </c>
      <c r="G28" s="22">
        <v>2381.67</v>
      </c>
      <c r="H28" s="22">
        <v>154.69067999999999</v>
      </c>
      <c r="I28" s="22">
        <v>302043.27</v>
      </c>
      <c r="J28" s="22">
        <v>24553.476139999999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52268.7</v>
      </c>
      <c r="F29" s="22">
        <v>3804.5189799999998</v>
      </c>
      <c r="G29" s="22"/>
      <c r="H29" s="22"/>
      <c r="I29" s="22">
        <v>52268.7</v>
      </c>
      <c r="J29" s="22">
        <v>3804.5189799999998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350617.72</v>
      </c>
      <c r="F30" s="22">
        <v>26242.388149999999</v>
      </c>
      <c r="G30" s="22">
        <v>-68.87</v>
      </c>
      <c r="H30" s="22">
        <v>-4.4728700000000003</v>
      </c>
      <c r="I30" s="22">
        <v>350548.85</v>
      </c>
      <c r="J30" s="22">
        <v>26237.915280000001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521482.19</v>
      </c>
      <c r="F31" s="22">
        <v>41199.29204</v>
      </c>
      <c r="G31" s="22"/>
      <c r="H31" s="22"/>
      <c r="I31" s="22">
        <v>521482.19</v>
      </c>
      <c r="J31" s="22">
        <v>41199.29204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29456750.440000001</v>
      </c>
      <c r="F32" s="22">
        <v>2101209.4602800002</v>
      </c>
      <c r="G32" s="22">
        <v>57652.07</v>
      </c>
      <c r="H32" s="22">
        <v>3744.53982</v>
      </c>
      <c r="I32" s="22">
        <v>29514402.510000002</v>
      </c>
      <c r="J32" s="22">
        <v>2104954.0000999998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25637177.949999999</v>
      </c>
      <c r="F33" s="22">
        <v>1995064.73318</v>
      </c>
      <c r="G33" s="22">
        <v>2169.17</v>
      </c>
      <c r="H33" s="22">
        <v>140.88775999999999</v>
      </c>
      <c r="I33" s="22">
        <v>25639347.120000001</v>
      </c>
      <c r="J33" s="22">
        <v>1995205.6209400001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11161898.67</v>
      </c>
      <c r="F34" s="22">
        <v>819177.66824000003</v>
      </c>
      <c r="G34" s="22">
        <v>2955.82</v>
      </c>
      <c r="H34" s="22">
        <v>191.98173</v>
      </c>
      <c r="I34" s="22">
        <v>11164854.49</v>
      </c>
      <c r="J34" s="22">
        <v>819369.64997000003</v>
      </c>
    </row>
    <row r="35" spans="1:10" ht="20.100000000000001" customHeight="1">
      <c r="A35" s="18"/>
      <c r="B35" s="18"/>
      <c r="C35" s="27"/>
      <c r="D35" s="28" t="s">
        <v>49</v>
      </c>
      <c r="E35" s="29">
        <v>314205890.88</v>
      </c>
      <c r="F35" s="29">
        <v>23364839.723750003</v>
      </c>
      <c r="G35" s="29">
        <v>41468.409999999996</v>
      </c>
      <c r="H35" s="29">
        <v>2693.3855099999992</v>
      </c>
      <c r="I35" s="29">
        <v>314247359.29000002</v>
      </c>
      <c r="J35" s="29">
        <v>23367533.109259997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43898717.210000001</v>
      </c>
      <c r="F36" s="22">
        <v>3032643.0266300002</v>
      </c>
      <c r="G36" s="22">
        <v>-59532.31</v>
      </c>
      <c r="H36" s="22">
        <v>-3737.41797</v>
      </c>
      <c r="I36" s="22">
        <v>43839184.899999999</v>
      </c>
      <c r="J36" s="22">
        <v>3028905.6086599999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6991128.6399999997</v>
      </c>
      <c r="F37" s="22">
        <v>510309.97302999999</v>
      </c>
      <c r="G37" s="22">
        <v>-1968.7</v>
      </c>
      <c r="H37" s="22">
        <v>-123.70332999999999</v>
      </c>
      <c r="I37" s="22">
        <v>6989159.9400000004</v>
      </c>
      <c r="J37" s="22">
        <v>510186.2697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18331628.02</v>
      </c>
      <c r="F38" s="22">
        <v>1299904.48358</v>
      </c>
      <c r="G38" s="22">
        <v>12980.79</v>
      </c>
      <c r="H38" s="22">
        <v>815.63706000000002</v>
      </c>
      <c r="I38" s="22">
        <v>18344608.809999999</v>
      </c>
      <c r="J38" s="22">
        <v>1300720.1206400001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68488124.390000001</v>
      </c>
      <c r="F39" s="22">
        <v>4955074.7010700004</v>
      </c>
      <c r="G39" s="22">
        <v>20725.37</v>
      </c>
      <c r="H39" s="22">
        <v>1302.2619999999999</v>
      </c>
      <c r="I39" s="22">
        <v>68508849.760000005</v>
      </c>
      <c r="J39" s="22">
        <v>4956376.9630699996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2119766.35</v>
      </c>
      <c r="F40" s="22">
        <v>165680.95894000001</v>
      </c>
      <c r="G40" s="22"/>
      <c r="H40" s="22"/>
      <c r="I40" s="22">
        <v>2119766.35</v>
      </c>
      <c r="J40" s="22">
        <v>165680.95894000001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967850.42</v>
      </c>
      <c r="F41" s="22">
        <v>73882.235530000005</v>
      </c>
      <c r="G41" s="22">
        <v>2376.64</v>
      </c>
      <c r="H41" s="22">
        <v>149.33524</v>
      </c>
      <c r="I41" s="22">
        <v>970227.06</v>
      </c>
      <c r="J41" s="22">
        <v>74031.570770000006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510080.75</v>
      </c>
      <c r="F42" s="22">
        <v>36008.839399999997</v>
      </c>
      <c r="G42" s="22"/>
      <c r="H42" s="22"/>
      <c r="I42" s="22">
        <v>510080.75</v>
      </c>
      <c r="J42" s="22">
        <v>36008.839399999997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499894.73</v>
      </c>
      <c r="F43" s="22">
        <v>35782.08685</v>
      </c>
      <c r="G43" s="22">
        <v>-622.36</v>
      </c>
      <c r="H43" s="22">
        <v>-39.104520000000001</v>
      </c>
      <c r="I43" s="22">
        <v>499272.37</v>
      </c>
      <c r="J43" s="22">
        <v>35742.982329999999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230972.58</v>
      </c>
      <c r="F44" s="22">
        <v>21369.920030000001</v>
      </c>
      <c r="G44" s="22">
        <v>-0.79</v>
      </c>
      <c r="H44" s="22">
        <v>-4.9639999999999997E-2</v>
      </c>
      <c r="I44" s="22">
        <v>230971.79</v>
      </c>
      <c r="J44" s="22">
        <v>21369.87039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61312480.289999999</v>
      </c>
      <c r="F45" s="22">
        <v>4272581.1439300003</v>
      </c>
      <c r="G45" s="22">
        <v>-27985.4</v>
      </c>
      <c r="H45" s="22">
        <v>-1758.4399000000001</v>
      </c>
      <c r="I45" s="22">
        <v>61284494.890000001</v>
      </c>
      <c r="J45" s="22">
        <v>4270822.7040299997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61162878.939999998</v>
      </c>
      <c r="F46" s="22">
        <v>4756551.7023499999</v>
      </c>
      <c r="G46" s="22">
        <v>43953.440000000002</v>
      </c>
      <c r="H46" s="22">
        <v>2761.7770399999999</v>
      </c>
      <c r="I46" s="22">
        <v>61206832.380000003</v>
      </c>
      <c r="J46" s="22">
        <v>4759313.47939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34822256.780000001</v>
      </c>
      <c r="F47" s="22">
        <v>2519261.7778400001</v>
      </c>
      <c r="G47" s="22">
        <v>-48366.879999999997</v>
      </c>
      <c r="H47" s="22">
        <v>-3028.9479700000002</v>
      </c>
      <c r="I47" s="22">
        <v>34773889.899999999</v>
      </c>
      <c r="J47" s="22">
        <v>2516232.82987</v>
      </c>
    </row>
    <row r="48" spans="1:10" ht="20.100000000000001" customHeight="1">
      <c r="A48" s="18"/>
      <c r="B48" s="18"/>
      <c r="C48" s="27"/>
      <c r="D48" s="28" t="s">
        <v>49</v>
      </c>
      <c r="E48" s="29">
        <v>299335779.09999996</v>
      </c>
      <c r="F48" s="29">
        <v>21679050.849180002</v>
      </c>
      <c r="G48" s="29">
        <v>-58440.19999999999</v>
      </c>
      <c r="H48" s="29">
        <v>-3658.6519900000003</v>
      </c>
      <c r="I48" s="29">
        <v>299277338.89999998</v>
      </c>
      <c r="J48" s="29">
        <v>21675392.197189998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98589421.430000007</v>
      </c>
      <c r="F49" s="22">
        <v>6662209.8115999997</v>
      </c>
      <c r="G49" s="22">
        <v>207762.31</v>
      </c>
      <c r="H49" s="22">
        <v>12506.84374</v>
      </c>
      <c r="I49" s="22">
        <v>98797183.739999995</v>
      </c>
      <c r="J49" s="22">
        <v>6674716.6553400001</v>
      </c>
    </row>
    <row r="50" spans="1:10" ht="20.100000000000001" customHeight="1">
      <c r="A50" s="18" t="s">
        <v>27</v>
      </c>
      <c r="B50" s="19" t="s">
        <v>28</v>
      </c>
      <c r="C50" s="23"/>
      <c r="D50" s="30"/>
      <c r="E50" s="22">
        <v>15409346.23</v>
      </c>
      <c r="F50" s="22">
        <v>1110153.9240999999</v>
      </c>
      <c r="G50" s="22">
        <v>-575</v>
      </c>
      <c r="H50" s="22">
        <v>-34.615299999999998</v>
      </c>
      <c r="I50" s="22">
        <v>15408771.23</v>
      </c>
      <c r="J50" s="22">
        <v>1110119.3088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>
        <v>40406696.409999996</v>
      </c>
      <c r="F51" s="22">
        <v>2808137.9871999999</v>
      </c>
      <c r="G51" s="22">
        <v>-4693.58</v>
      </c>
      <c r="H51" s="22">
        <v>-282.54253999999997</v>
      </c>
      <c r="I51" s="22">
        <v>40402002.829999998</v>
      </c>
      <c r="J51" s="22">
        <v>2807855.44466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145270347.31999999</v>
      </c>
      <c r="F52" s="22">
        <v>10251526.456730001</v>
      </c>
      <c r="G52" s="22">
        <v>89329.279999999999</v>
      </c>
      <c r="H52" s="22">
        <v>5377.4229800000003</v>
      </c>
      <c r="I52" s="22">
        <v>145359676.59999999</v>
      </c>
      <c r="J52" s="22">
        <v>10256903.87971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>
        <v>3327157.72</v>
      </c>
      <c r="F53" s="22">
        <v>251094.83160999999</v>
      </c>
      <c r="G53" s="22">
        <v>-111.5</v>
      </c>
      <c r="H53" s="22">
        <v>-6.7126900000000003</v>
      </c>
      <c r="I53" s="22">
        <v>3327046.22</v>
      </c>
      <c r="J53" s="22">
        <v>251088.11892000001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1545883.71</v>
      </c>
      <c r="F54" s="22">
        <v>118121.83924</v>
      </c>
      <c r="G54" s="22">
        <v>2302.08</v>
      </c>
      <c r="H54" s="22">
        <v>138.57964000000001</v>
      </c>
      <c r="I54" s="22">
        <v>1548185.79</v>
      </c>
      <c r="J54" s="22">
        <v>118260.41888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2592019.73</v>
      </c>
      <c r="F55" s="22">
        <v>179443.60928</v>
      </c>
      <c r="G55" s="22"/>
      <c r="H55" s="22"/>
      <c r="I55" s="22">
        <v>2592019.73</v>
      </c>
      <c r="J55" s="22">
        <v>179443.60928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940013.67</v>
      </c>
      <c r="F56" s="22">
        <v>65758.726070000004</v>
      </c>
      <c r="G56" s="22">
        <v>-576.84</v>
      </c>
      <c r="H56" s="22">
        <v>-34.726509999999998</v>
      </c>
      <c r="I56" s="22">
        <v>939436.83</v>
      </c>
      <c r="J56" s="22">
        <v>65723.999559999997</v>
      </c>
    </row>
    <row r="57" spans="1:10" ht="20.100000000000001" customHeight="1">
      <c r="A57" s="18" t="s">
        <v>41</v>
      </c>
      <c r="B57" s="19" t="s">
        <v>42</v>
      </c>
      <c r="C57" s="23"/>
      <c r="D57" s="30"/>
      <c r="E57" s="22">
        <v>956924.92</v>
      </c>
      <c r="F57" s="22">
        <v>72285.099969999996</v>
      </c>
      <c r="G57" s="22"/>
      <c r="H57" s="22"/>
      <c r="I57" s="22">
        <v>956924.92</v>
      </c>
      <c r="J57" s="22">
        <v>72285.099969999996</v>
      </c>
    </row>
    <row r="58" spans="1:10" ht="20.100000000000001" customHeight="1">
      <c r="A58" s="18" t="s">
        <v>43</v>
      </c>
      <c r="B58" s="19" t="s">
        <v>44</v>
      </c>
      <c r="C58" s="23"/>
      <c r="D58" s="30"/>
      <c r="E58" s="22">
        <v>137770886.91999999</v>
      </c>
      <c r="F58" s="22">
        <v>9309956.6380100008</v>
      </c>
      <c r="G58" s="22">
        <v>-228066.82</v>
      </c>
      <c r="H58" s="22">
        <v>-13706.69398</v>
      </c>
      <c r="I58" s="22">
        <v>137542820.09999999</v>
      </c>
      <c r="J58" s="22">
        <v>9296249.9440299999</v>
      </c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71182415.140000001</v>
      </c>
      <c r="F59" s="22">
        <v>5306209.9301500004</v>
      </c>
      <c r="G59" s="22">
        <v>-58979.97</v>
      </c>
      <c r="H59" s="22">
        <v>-3550.4684600000001</v>
      </c>
      <c r="I59" s="22">
        <v>71123435.170000002</v>
      </c>
      <c r="J59" s="22">
        <v>5302659.4616900003</v>
      </c>
    </row>
    <row r="60" spans="1:10" ht="20.100000000000001" customHeight="1">
      <c r="A60" s="18" t="s">
        <v>47</v>
      </c>
      <c r="B60" s="19" t="s">
        <v>48</v>
      </c>
      <c r="C60" s="23"/>
      <c r="D60" s="30"/>
      <c r="E60" s="22">
        <v>75890649.730000004</v>
      </c>
      <c r="F60" s="22">
        <v>5318716.4083599998</v>
      </c>
      <c r="G60" s="22">
        <v>-178080.29</v>
      </c>
      <c r="H60" s="22">
        <v>-10674.562159999999</v>
      </c>
      <c r="I60" s="22">
        <v>75712569.439999998</v>
      </c>
      <c r="J60" s="22">
        <v>5308041.8461999996</v>
      </c>
    </row>
    <row r="61" spans="1:10" ht="20.100000000000001" customHeight="1">
      <c r="A61" s="18"/>
      <c r="B61" s="18"/>
      <c r="C61" s="27"/>
      <c r="D61" s="28" t="s">
        <v>49</v>
      </c>
      <c r="E61" s="29">
        <v>593881762.93000007</v>
      </c>
      <c r="F61" s="29">
        <v>41453615.262320004</v>
      </c>
      <c r="G61" s="29">
        <v>-171690.33000000002</v>
      </c>
      <c r="H61" s="29">
        <v>-10267.475280000001</v>
      </c>
      <c r="I61" s="29">
        <v>593710072.60000002</v>
      </c>
      <c r="J61" s="29">
        <v>41443347.787040003</v>
      </c>
    </row>
    <row r="62" spans="1:10" ht="20.100000000000001" customHeight="1">
      <c r="A62" s="18" t="s">
        <v>60</v>
      </c>
      <c r="B62" s="19" t="s">
        <v>61</v>
      </c>
      <c r="C62" s="23" t="s">
        <v>62</v>
      </c>
      <c r="D62" s="30" t="s">
        <v>63</v>
      </c>
      <c r="E62" s="22">
        <v>32817820.140000001</v>
      </c>
      <c r="F62" s="22">
        <v>3039931.8044500002</v>
      </c>
      <c r="G62" s="22">
        <v>2076.29</v>
      </c>
      <c r="H62" s="22">
        <v>160.07276999999999</v>
      </c>
      <c r="I62" s="22">
        <v>32819896.43</v>
      </c>
      <c r="J62" s="22">
        <v>3040091.8772200001</v>
      </c>
    </row>
    <row r="63" spans="1:10" ht="20.100000000000001" customHeight="1">
      <c r="A63" s="18" t="s">
        <v>64</v>
      </c>
      <c r="B63" s="19" t="s">
        <v>65</v>
      </c>
      <c r="C63" s="23"/>
      <c r="D63" s="30"/>
      <c r="E63" s="22">
        <v>9510814.6999999993</v>
      </c>
      <c r="F63" s="22">
        <v>866484.88581000001</v>
      </c>
      <c r="G63" s="22">
        <v>235607.34</v>
      </c>
      <c r="H63" s="22">
        <v>18173.830170000001</v>
      </c>
      <c r="I63" s="22">
        <v>9746422.0399999991</v>
      </c>
      <c r="J63" s="22">
        <v>884658.71597999998</v>
      </c>
    </row>
    <row r="64" spans="1:10" ht="20.100000000000001" customHeight="1">
      <c r="A64" s="18" t="s">
        <v>66</v>
      </c>
      <c r="B64" s="19" t="s">
        <v>67</v>
      </c>
      <c r="C64" s="23"/>
      <c r="D64" s="30"/>
      <c r="E64" s="22">
        <v>525124.97</v>
      </c>
      <c r="F64" s="22">
        <v>50923.926480000002</v>
      </c>
      <c r="G64" s="22"/>
      <c r="H64" s="22"/>
      <c r="I64" s="22">
        <v>525124.97</v>
      </c>
      <c r="J64" s="22">
        <v>50923.926480000002</v>
      </c>
    </row>
    <row r="65" spans="1:10" ht="20.100000000000001" customHeight="1">
      <c r="A65" s="18"/>
      <c r="B65" s="18"/>
      <c r="C65" s="27"/>
      <c r="D65" s="28" t="s">
        <v>49</v>
      </c>
      <c r="E65" s="29">
        <v>42853759.810000002</v>
      </c>
      <c r="F65" s="29">
        <v>3957340.61674</v>
      </c>
      <c r="G65" s="29">
        <v>237683.63</v>
      </c>
      <c r="H65" s="29">
        <v>18333.90294</v>
      </c>
      <c r="I65" s="29">
        <v>43091443.439999998</v>
      </c>
      <c r="J65" s="29">
        <v>3975674.5196799999</v>
      </c>
    </row>
    <row r="66" spans="1:10" ht="20.100000000000001" customHeight="1">
      <c r="A66" s="18" t="s">
        <v>60</v>
      </c>
      <c r="B66" s="19" t="s">
        <v>61</v>
      </c>
      <c r="C66" s="23" t="s">
        <v>68</v>
      </c>
      <c r="D66" s="30" t="s">
        <v>69</v>
      </c>
      <c r="E66" s="22">
        <v>18446020.23</v>
      </c>
      <c r="F66" s="22">
        <v>1514432.82207</v>
      </c>
      <c r="G66" s="22">
        <v>-492.19</v>
      </c>
      <c r="H66" s="22">
        <v>-32.436869999999999</v>
      </c>
      <c r="I66" s="22">
        <v>18445528.039999999</v>
      </c>
      <c r="J66" s="22">
        <v>1514400.3851999999</v>
      </c>
    </row>
    <row r="67" spans="1:10" ht="20.100000000000001" customHeight="1">
      <c r="A67" s="18" t="s">
        <v>64</v>
      </c>
      <c r="B67" s="19" t="s">
        <v>65</v>
      </c>
      <c r="C67" s="23"/>
      <c r="D67" s="30"/>
      <c r="E67" s="22">
        <v>10551333.050000001</v>
      </c>
      <c r="F67" s="22">
        <v>795699.45320999995</v>
      </c>
      <c r="G67" s="22">
        <v>-176.97</v>
      </c>
      <c r="H67" s="22">
        <v>-11.66142</v>
      </c>
      <c r="I67" s="22">
        <v>10551156.08</v>
      </c>
      <c r="J67" s="22">
        <v>795687.79179000005</v>
      </c>
    </row>
    <row r="68" spans="1:10" ht="20.100000000000001" customHeight="1">
      <c r="A68" s="18" t="s">
        <v>66</v>
      </c>
      <c r="B68" s="19" t="s">
        <v>67</v>
      </c>
      <c r="C68" s="23"/>
      <c r="D68" s="30"/>
      <c r="E68" s="22">
        <v>259830.06</v>
      </c>
      <c r="F68" s="22">
        <v>24118.961439999999</v>
      </c>
      <c r="G68" s="22"/>
      <c r="H68" s="22"/>
      <c r="I68" s="22">
        <v>259830.06</v>
      </c>
      <c r="J68" s="22">
        <v>24118.961439999999</v>
      </c>
    </row>
    <row r="69" spans="1:10" ht="20.100000000000001" customHeight="1">
      <c r="A69" s="18"/>
      <c r="B69" s="18"/>
      <c r="C69" s="27"/>
      <c r="D69" s="28" t="s">
        <v>49</v>
      </c>
      <c r="E69" s="29">
        <v>29257183.34</v>
      </c>
      <c r="F69" s="29">
        <v>2334251.2367199999</v>
      </c>
      <c r="G69" s="29">
        <v>-669.16</v>
      </c>
      <c r="H69" s="29">
        <v>-44.098289999999999</v>
      </c>
      <c r="I69" s="29">
        <v>29256514.179999996</v>
      </c>
      <c r="J69" s="29">
        <v>2334207.1384300003</v>
      </c>
    </row>
    <row r="70" spans="1:10" ht="20.100000000000001" customHeight="1">
      <c r="A70" s="18" t="s">
        <v>60</v>
      </c>
      <c r="B70" s="19" t="s">
        <v>61</v>
      </c>
      <c r="C70" s="23" t="s">
        <v>70</v>
      </c>
      <c r="D70" s="30" t="s">
        <v>71</v>
      </c>
      <c r="E70" s="22">
        <v>34359243.770000003</v>
      </c>
      <c r="F70" s="22">
        <v>2271034.3459399999</v>
      </c>
      <c r="G70" s="22">
        <v>-347.68</v>
      </c>
      <c r="H70" s="22">
        <v>-18.492740000000001</v>
      </c>
      <c r="I70" s="22">
        <v>34358896.090000004</v>
      </c>
      <c r="J70" s="22">
        <v>2271015.8531999998</v>
      </c>
    </row>
    <row r="71" spans="1:10" ht="20.100000000000001" customHeight="1">
      <c r="A71" s="18" t="s">
        <v>64</v>
      </c>
      <c r="B71" s="19" t="s">
        <v>65</v>
      </c>
      <c r="C71" s="23"/>
      <c r="D71" s="30"/>
      <c r="E71" s="22">
        <v>24740434.82</v>
      </c>
      <c r="F71" s="22">
        <v>1499678.9707500001</v>
      </c>
      <c r="G71" s="22">
        <v>-234.62</v>
      </c>
      <c r="H71" s="22">
        <v>-12.47977</v>
      </c>
      <c r="I71" s="22">
        <v>24740200.199999999</v>
      </c>
      <c r="J71" s="22">
        <v>1499666.49098</v>
      </c>
    </row>
    <row r="72" spans="1:10" ht="20.100000000000001" customHeight="1">
      <c r="A72" s="18" t="s">
        <v>66</v>
      </c>
      <c r="B72" s="19" t="s">
        <v>67</v>
      </c>
      <c r="C72" s="23"/>
      <c r="D72" s="30"/>
      <c r="E72" s="22">
        <v>834796.35</v>
      </c>
      <c r="F72" s="22">
        <v>53639.825250000002</v>
      </c>
      <c r="G72" s="22">
        <v>-75.28</v>
      </c>
      <c r="H72" s="22">
        <v>-4.0040199999999997</v>
      </c>
      <c r="I72" s="22">
        <v>834721.07</v>
      </c>
      <c r="J72" s="22">
        <v>53635.821230000001</v>
      </c>
    </row>
    <row r="73" spans="1:10" ht="20.100000000000001" customHeight="1">
      <c r="A73" s="18"/>
      <c r="B73" s="18"/>
      <c r="C73" s="27"/>
      <c r="D73" s="28" t="s">
        <v>49</v>
      </c>
      <c r="E73" s="29">
        <v>59934474.940000005</v>
      </c>
      <c r="F73" s="29">
        <v>3824353.14194</v>
      </c>
      <c r="G73" s="29">
        <v>-657.57999999999993</v>
      </c>
      <c r="H73" s="29">
        <v>-34.976529999999997</v>
      </c>
      <c r="I73" s="29">
        <v>59933817.360000007</v>
      </c>
      <c r="J73" s="29">
        <v>3824318.1654099999</v>
      </c>
    </row>
    <row r="74" spans="1:10" ht="20.100000000000001" customHeight="1">
      <c r="A74" s="18" t="s">
        <v>60</v>
      </c>
      <c r="B74" s="19" t="s">
        <v>61</v>
      </c>
      <c r="C74" s="23" t="s">
        <v>72</v>
      </c>
      <c r="D74" s="20" t="s">
        <v>73</v>
      </c>
      <c r="E74" s="22">
        <v>86826982.939999998</v>
      </c>
      <c r="F74" s="22">
        <v>5379005.6373399999</v>
      </c>
      <c r="G74" s="22">
        <v>5791.66</v>
      </c>
      <c r="H74" s="22">
        <v>292.46064000000001</v>
      </c>
      <c r="I74" s="22">
        <v>86832774.599999994</v>
      </c>
      <c r="J74" s="22">
        <v>5379298.0979800001</v>
      </c>
    </row>
    <row r="75" spans="1:10" ht="20.100000000000001" customHeight="1">
      <c r="A75" s="18" t="s">
        <v>64</v>
      </c>
      <c r="B75" s="19" t="s">
        <v>65</v>
      </c>
      <c r="C75" s="23"/>
      <c r="D75" s="23"/>
      <c r="E75" s="22">
        <v>153517014.18000001</v>
      </c>
      <c r="F75" s="22">
        <v>8946421.5006600004</v>
      </c>
      <c r="G75" s="22">
        <v>-192759.72</v>
      </c>
      <c r="H75" s="22">
        <v>-9712.4670600000009</v>
      </c>
      <c r="I75" s="22">
        <v>153324254.46000001</v>
      </c>
      <c r="J75" s="22">
        <v>8936709.0336000007</v>
      </c>
    </row>
    <row r="76" spans="1:10" ht="20.100000000000001" customHeight="1">
      <c r="A76" s="18" t="s">
        <v>66</v>
      </c>
      <c r="B76" s="19" t="s">
        <v>67</v>
      </c>
      <c r="C76" s="23"/>
      <c r="D76" s="25"/>
      <c r="E76" s="22">
        <v>5790175.2199999997</v>
      </c>
      <c r="F76" s="22">
        <v>350390.09161</v>
      </c>
      <c r="G76" s="22">
        <v>-216.29</v>
      </c>
      <c r="H76" s="22">
        <v>-10.92216</v>
      </c>
      <c r="I76" s="22">
        <v>5789958.9299999997</v>
      </c>
      <c r="J76" s="22">
        <v>350379.16944999999</v>
      </c>
    </row>
    <row r="77" spans="1:10" ht="20.100000000000001" customHeight="1">
      <c r="A77" s="18"/>
      <c r="B77" s="18"/>
      <c r="C77" s="27"/>
      <c r="D77" s="28" t="s">
        <v>49</v>
      </c>
      <c r="E77" s="29">
        <v>246134172.34</v>
      </c>
      <c r="F77" s="29">
        <v>14675817.22961</v>
      </c>
      <c r="G77" s="29">
        <v>-187184.35</v>
      </c>
      <c r="H77" s="29">
        <v>-9430.9285800000016</v>
      </c>
      <c r="I77" s="29">
        <v>245946987.99000001</v>
      </c>
      <c r="J77" s="29">
        <v>14666386.301030001</v>
      </c>
    </row>
    <row r="78" spans="1:10" ht="29.25" customHeight="1">
      <c r="A78" s="18" t="s">
        <v>47</v>
      </c>
      <c r="B78" s="19" t="s">
        <v>48</v>
      </c>
      <c r="C78" s="31" t="s">
        <v>74</v>
      </c>
      <c r="D78" s="32" t="s">
        <v>75</v>
      </c>
      <c r="E78" s="22">
        <v>-3251.14</v>
      </c>
      <c r="F78" s="22">
        <v>141984.23191</v>
      </c>
      <c r="G78" s="22">
        <v>-9986.8700000000008</v>
      </c>
      <c r="H78" s="22">
        <v>-830.78567999999996</v>
      </c>
      <c r="I78" s="22">
        <v>-13238.01</v>
      </c>
      <c r="J78" s="22">
        <v>141153.44623</v>
      </c>
    </row>
    <row r="79" spans="1:10" s="2" customFormat="1" ht="20.100000000000001" customHeight="1">
      <c r="A79" s="28"/>
      <c r="B79" s="28"/>
      <c r="C79" s="33"/>
      <c r="D79" s="28" t="s">
        <v>49</v>
      </c>
      <c r="E79" s="29">
        <v>-3251.14</v>
      </c>
      <c r="F79" s="29">
        <v>141984.23191</v>
      </c>
      <c r="G79" s="29">
        <v>-9986.8700000000008</v>
      </c>
      <c r="H79" s="29">
        <v>-830.78567999999996</v>
      </c>
      <c r="I79" s="29">
        <v>-13238.01</v>
      </c>
      <c r="J79" s="29">
        <v>141153.44623</v>
      </c>
    </row>
    <row r="80" spans="1:10" ht="20.100000000000001" customHeight="1">
      <c r="A80" s="18" t="s">
        <v>23</v>
      </c>
      <c r="B80" s="19" t="s">
        <v>24</v>
      </c>
      <c r="C80" s="23" t="s">
        <v>76</v>
      </c>
      <c r="D80" s="20" t="s">
        <v>77</v>
      </c>
      <c r="E80" s="22">
        <v>55829552.670000002</v>
      </c>
      <c r="F80" s="22">
        <v>4869514.0939199999</v>
      </c>
      <c r="G80" s="22">
        <v>1604.23</v>
      </c>
      <c r="H80" s="22">
        <v>129.94614000000001</v>
      </c>
      <c r="I80" s="22">
        <v>55831156.899999999</v>
      </c>
      <c r="J80" s="22">
        <v>4869644.0400599996</v>
      </c>
    </row>
    <row r="81" spans="1:11" ht="20.100000000000001" customHeight="1">
      <c r="A81" s="18" t="s">
        <v>43</v>
      </c>
      <c r="B81" s="19" t="s">
        <v>44</v>
      </c>
      <c r="C81" s="25"/>
      <c r="D81" s="25"/>
      <c r="E81" s="22">
        <v>109490693.34</v>
      </c>
      <c r="F81" s="22">
        <v>9507110.8017900009</v>
      </c>
      <c r="G81" s="22">
        <v>44539.89</v>
      </c>
      <c r="H81" s="22">
        <v>3621.23704</v>
      </c>
      <c r="I81" s="22">
        <v>109535233.23</v>
      </c>
      <c r="J81" s="22">
        <v>9510732.0388300009</v>
      </c>
    </row>
    <row r="82" spans="1:11" ht="20.100000000000001" customHeight="1">
      <c r="A82" s="18"/>
      <c r="B82" s="18"/>
      <c r="C82" s="27"/>
      <c r="D82" s="28" t="s">
        <v>49</v>
      </c>
      <c r="E82" s="29">
        <v>165320246.00999999</v>
      </c>
      <c r="F82" s="22">
        <v>14376624.895710001</v>
      </c>
      <c r="G82" s="22">
        <v>46144.12</v>
      </c>
      <c r="H82" s="22">
        <v>3751.18318</v>
      </c>
      <c r="I82" s="22">
        <v>165366390.13</v>
      </c>
      <c r="J82" s="22">
        <v>14380376.07889</v>
      </c>
    </row>
    <row r="83" spans="1:11" ht="20.100000000000001" customHeight="1">
      <c r="A83" s="18"/>
      <c r="B83" s="27"/>
      <c r="C83" s="27"/>
      <c r="D83" s="28" t="s">
        <v>78</v>
      </c>
      <c r="E83" s="29">
        <f t="shared" ref="E83:J83" si="0">E20+E35+E48+E61+E65+E69+E73+E77+E79+E82</f>
        <v>1876586394.6299996</v>
      </c>
      <c r="F83" s="29">
        <f t="shared" si="0"/>
        <v>135724841.93428001</v>
      </c>
      <c r="G83" s="29">
        <f t="shared" si="0"/>
        <v>545995.70000000007</v>
      </c>
      <c r="H83" s="29">
        <f t="shared" si="0"/>
        <v>47229.379679999998</v>
      </c>
      <c r="I83" s="29">
        <f t="shared" si="0"/>
        <v>1877132390.3299999</v>
      </c>
      <c r="J83" s="29">
        <f t="shared" si="0"/>
        <v>135772071.31395999</v>
      </c>
    </row>
    <row r="85" spans="1:11" ht="20.100000000000001" customHeight="1">
      <c r="E85" s="34"/>
      <c r="F85" s="34"/>
      <c r="G85" s="34"/>
      <c r="H85" s="34"/>
      <c r="I85" s="34"/>
      <c r="J85" s="34"/>
    </row>
    <row r="86" spans="1:11" ht="20.100000000000001" customHeight="1">
      <c r="A86" s="35" t="s">
        <v>79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38.25">
      <c r="A87" s="28" t="s">
        <v>80</v>
      </c>
      <c r="B87" s="17" t="s">
        <v>9</v>
      </c>
      <c r="C87" s="36" t="s">
        <v>81</v>
      </c>
      <c r="D87" s="36" t="s">
        <v>82</v>
      </c>
      <c r="E87" s="17" t="s">
        <v>83</v>
      </c>
      <c r="F87" s="17" t="s">
        <v>84</v>
      </c>
      <c r="G87" s="17" t="s">
        <v>85</v>
      </c>
      <c r="H87" s="17" t="s">
        <v>86</v>
      </c>
      <c r="I87" s="17" t="s">
        <v>87</v>
      </c>
      <c r="J87" s="36" t="s">
        <v>88</v>
      </c>
      <c r="K87" s="36" t="s">
        <v>89</v>
      </c>
    </row>
    <row r="88" spans="1:11" s="39" customFormat="1" ht="20.100000000000001" customHeight="1">
      <c r="A88" s="18"/>
      <c r="B88" s="17"/>
      <c r="C88" s="37" t="s">
        <v>90</v>
      </c>
      <c r="D88" s="37" t="s">
        <v>91</v>
      </c>
      <c r="E88" s="38" t="s">
        <v>92</v>
      </c>
      <c r="F88" s="38" t="s">
        <v>93</v>
      </c>
      <c r="G88" s="38" t="s">
        <v>94</v>
      </c>
      <c r="H88" s="18" t="s">
        <v>95</v>
      </c>
      <c r="I88" s="18" t="s">
        <v>96</v>
      </c>
      <c r="J88" s="18" t="s">
        <v>97</v>
      </c>
      <c r="K88" s="18" t="s">
        <v>98</v>
      </c>
    </row>
    <row r="89" spans="1:11" ht="20.100000000000001" customHeight="1">
      <c r="A89" s="19" t="s">
        <v>25</v>
      </c>
      <c r="B89" s="19" t="s">
        <v>26</v>
      </c>
      <c r="C89" s="22">
        <f>'[1]NAV report'!C24</f>
        <v>139505502.60000002</v>
      </c>
      <c r="D89" s="22">
        <f>'[1]NAV report'!C25</f>
        <v>10037754.3432</v>
      </c>
      <c r="E89" s="22">
        <f>'[1]NAV report'!D29</f>
        <v>700000</v>
      </c>
      <c r="F89" s="22">
        <f>'[1]NAV report'!D25</f>
        <v>50366.596899999306</v>
      </c>
      <c r="G89" s="22">
        <v>95875.650000000009</v>
      </c>
      <c r="H89" s="22">
        <v>5182.6100000000006</v>
      </c>
      <c r="I89" s="22">
        <f>+C89+E89+G89-H89</f>
        <v>140296195.64000002</v>
      </c>
      <c r="J89" s="22">
        <f>+D89+F89</f>
        <v>10088120.940099999</v>
      </c>
      <c r="K89" s="40">
        <f>+I89/J89</f>
        <v>13.90706916313092</v>
      </c>
    </row>
    <row r="90" spans="1:11" ht="20.100000000000001" customHeight="1">
      <c r="A90" s="19" t="s">
        <v>99</v>
      </c>
      <c r="B90" s="19" t="s">
        <v>51</v>
      </c>
      <c r="C90" s="22">
        <f>'[1]NAV report'!C62</f>
        <v>363370937.79999995</v>
      </c>
      <c r="D90" s="22">
        <f>'[1]NAV report'!C63</f>
        <v>23590987.389699999</v>
      </c>
      <c r="E90" s="22">
        <f>'[1]NAV report'!D67</f>
        <v>0</v>
      </c>
      <c r="F90" s="22">
        <f>'[1]NAV report'!D63</f>
        <v>0</v>
      </c>
      <c r="G90" s="22">
        <v>-141295.32</v>
      </c>
      <c r="H90" s="22">
        <v>15094.469999999965</v>
      </c>
      <c r="I90" s="22">
        <f t="shared" ref="I90:I98" si="1">+C90+E90+G90-H90</f>
        <v>363214548.00999993</v>
      </c>
      <c r="J90" s="22">
        <f t="shared" ref="J90:J96" si="2">+D90+F90</f>
        <v>23590987.389699999</v>
      </c>
      <c r="K90" s="40">
        <f t="shared" ref="K90:K96" si="3">+I90/J90</f>
        <v>15.396326656873299</v>
      </c>
    </row>
    <row r="91" spans="1:11" ht="20.100000000000001" customHeight="1">
      <c r="A91" s="19" t="s">
        <v>56</v>
      </c>
      <c r="B91" s="19" t="s">
        <v>57</v>
      </c>
      <c r="C91" s="22">
        <f>'[1]NAV report'!C101</f>
        <v>349412278.77999997</v>
      </c>
      <c r="D91" s="22">
        <f>'[1]NAV report'!C102</f>
        <v>21932585.499299999</v>
      </c>
      <c r="E91" s="22">
        <f>'[1]NAV report'!D106</f>
        <v>-500000</v>
      </c>
      <c r="F91" s="22">
        <f>'[1]NAV report'!D102</f>
        <v>-31384.955299999565</v>
      </c>
      <c r="G91" s="22">
        <v>-342872.61000000016</v>
      </c>
      <c r="H91" s="22">
        <v>14485.250000000007</v>
      </c>
      <c r="I91" s="22">
        <f>+C91+E91+G91-H91</f>
        <v>348554920.91999996</v>
      </c>
      <c r="J91" s="22">
        <f>+D91+F91</f>
        <v>21901200.544</v>
      </c>
      <c r="K91" s="40">
        <f>+I91/J91</f>
        <v>15.914877370295082</v>
      </c>
    </row>
    <row r="92" spans="1:11" ht="20.100000000000001" customHeight="1">
      <c r="A92" s="19" t="s">
        <v>58</v>
      </c>
      <c r="B92" s="19" t="s">
        <v>100</v>
      </c>
      <c r="C92" s="22">
        <f>'[1]NAV report'!C138</f>
        <v>696994463.37</v>
      </c>
      <c r="D92" s="22">
        <f>'[1]NAV report'!C139</f>
        <v>41882026.137900002</v>
      </c>
      <c r="E92" s="22">
        <f>'[1]NAV report'!D143</f>
        <v>-700000</v>
      </c>
      <c r="F92" s="22">
        <f>'[1]NAV report'!D139</f>
        <v>-42062.504900000989</v>
      </c>
      <c r="G92" s="22">
        <v>-1226100.5300000005</v>
      </c>
      <c r="H92" s="22">
        <v>28884.450000000055</v>
      </c>
      <c r="I92" s="22">
        <f t="shared" si="1"/>
        <v>695039478.38999999</v>
      </c>
      <c r="J92" s="22">
        <f>+D92+F92</f>
        <v>41839963.633000001</v>
      </c>
      <c r="K92" s="40">
        <f>+I92/J92</f>
        <v>16.611856656629804</v>
      </c>
    </row>
    <row r="93" spans="1:11" ht="20.100000000000001" customHeight="1">
      <c r="A93" s="19" t="s">
        <v>62</v>
      </c>
      <c r="B93" s="19" t="s">
        <v>63</v>
      </c>
      <c r="C93" s="22">
        <f>'[1]NAV report'!C171</f>
        <v>52381547.460000008</v>
      </c>
      <c r="D93" s="22">
        <f>'[1]NAV report'!C172</f>
        <v>4040513.0038999999</v>
      </c>
      <c r="E93" s="22">
        <f>'[1]NAV report'!D176</f>
        <v>0</v>
      </c>
      <c r="F93" s="22">
        <f>'[1]NAV report'!D172</f>
        <v>0</v>
      </c>
      <c r="G93" s="22">
        <v>28100.9</v>
      </c>
      <c r="H93" s="22">
        <v>1935.9599999999991</v>
      </c>
      <c r="I93" s="22">
        <f t="shared" si="1"/>
        <v>52407712.400000006</v>
      </c>
      <c r="J93" s="22">
        <f t="shared" si="2"/>
        <v>4040513.0038999999</v>
      </c>
      <c r="K93" s="40">
        <f t="shared" si="3"/>
        <v>12.970559022929718</v>
      </c>
    </row>
    <row r="94" spans="1:11" ht="20.100000000000001" customHeight="1">
      <c r="A94" s="19" t="s">
        <v>68</v>
      </c>
      <c r="B94" s="19" t="s">
        <v>69</v>
      </c>
      <c r="C94" s="22">
        <f>'[1]NAV report'!C209</f>
        <v>36251746.130000003</v>
      </c>
      <c r="D94" s="22">
        <f>'[1]NAV report'!C210</f>
        <v>2388353.1124</v>
      </c>
      <c r="E94" s="22">
        <f>'[1]NAV report'!D214</f>
        <v>0</v>
      </c>
      <c r="F94" s="22">
        <f>'[1]NAV report'!D210</f>
        <v>0</v>
      </c>
      <c r="G94" s="22">
        <v>-8458.32</v>
      </c>
      <c r="H94" s="22">
        <v>1506.139999999999</v>
      </c>
      <c r="I94" s="22">
        <f t="shared" si="1"/>
        <v>36241781.670000002</v>
      </c>
      <c r="J94" s="22">
        <f>+D94+F94</f>
        <v>2388353.1124</v>
      </c>
      <c r="K94" s="40">
        <f>+I94/J94</f>
        <v>15.174381661504603</v>
      </c>
    </row>
    <row r="95" spans="1:11" ht="20.100000000000001" customHeight="1">
      <c r="A95" s="41" t="s">
        <v>70</v>
      </c>
      <c r="B95" s="41" t="s">
        <v>71</v>
      </c>
      <c r="C95" s="42">
        <f>'[1]NAV report'!C248</f>
        <v>73520671.890000001</v>
      </c>
      <c r="D95" s="42">
        <f>'[1]NAV report'!C249</f>
        <v>3906214.1493000002</v>
      </c>
      <c r="E95" s="22">
        <f>'[1]NAV report'!D253</f>
        <v>0</v>
      </c>
      <c r="F95" s="22">
        <f>'[1]NAV report'!D249</f>
        <v>0</v>
      </c>
      <c r="G95" s="22">
        <v>-75342.319999999992</v>
      </c>
      <c r="H95" s="22">
        <v>3052.1100000000024</v>
      </c>
      <c r="I95" s="22">
        <f t="shared" si="1"/>
        <v>73442277.460000008</v>
      </c>
      <c r="J95" s="22">
        <f>+D95+F95</f>
        <v>3906214.1493000002</v>
      </c>
      <c r="K95" s="40">
        <f>+I95/J95</f>
        <v>18.801395584817332</v>
      </c>
    </row>
    <row r="96" spans="1:11" ht="20.100000000000001" customHeight="1">
      <c r="A96" s="19" t="s">
        <v>72</v>
      </c>
      <c r="B96" s="19" t="s">
        <v>101</v>
      </c>
      <c r="C96" s="22">
        <f>'[1]NAV report'!C285</f>
        <v>294242768.44999993</v>
      </c>
      <c r="D96" s="22">
        <f>'[1]NAV report'!C286</f>
        <v>14831726.3829</v>
      </c>
      <c r="E96" s="22">
        <f>'[1]NAV report'!D290</f>
        <v>0</v>
      </c>
      <c r="F96" s="22">
        <f>'[1]NAV report'!D286</f>
        <v>0</v>
      </c>
      <c r="G96" s="22">
        <v>-515996.51</v>
      </c>
      <c r="H96" s="22">
        <v>12206.190000000002</v>
      </c>
      <c r="I96" s="22">
        <f t="shared" si="1"/>
        <v>293714565.74999994</v>
      </c>
      <c r="J96" s="22">
        <f t="shared" si="2"/>
        <v>14831726.3829</v>
      </c>
      <c r="K96" s="40">
        <f t="shared" si="3"/>
        <v>19.803127307461214</v>
      </c>
    </row>
    <row r="97" spans="1:11" ht="20.100000000000001" customHeight="1">
      <c r="A97" s="19" t="s">
        <v>74</v>
      </c>
      <c r="B97" s="19" t="s">
        <v>75</v>
      </c>
      <c r="C97" s="22">
        <f>'[1]NAV report'!C312</f>
        <v>4782535.4300000006</v>
      </c>
      <c r="D97" s="22">
        <f>'[1]NAV report'!C313</f>
        <v>397931.19170000002</v>
      </c>
      <c r="E97" s="22">
        <f>'[1]NAV report'!D317</f>
        <v>0</v>
      </c>
      <c r="F97" s="22">
        <f>'[1]NAV report'!D313</f>
        <v>0</v>
      </c>
      <c r="G97" s="22">
        <v>1175.06</v>
      </c>
      <c r="H97" s="22">
        <v>176.71000000000004</v>
      </c>
      <c r="I97" s="22">
        <f t="shared" si="1"/>
        <v>4783533.78</v>
      </c>
      <c r="J97" s="22">
        <f>+D97+F97</f>
        <v>397931.19170000002</v>
      </c>
      <c r="K97" s="40">
        <f>+I97/J97</f>
        <v>12.021007349447244</v>
      </c>
    </row>
    <row r="98" spans="1:11" ht="20.100000000000001" customHeight="1">
      <c r="A98" s="19" t="s">
        <v>76</v>
      </c>
      <c r="B98" s="19" t="s">
        <v>77</v>
      </c>
      <c r="C98" s="22">
        <f>'[1]NAV report'!C344</f>
        <v>187847531.97</v>
      </c>
      <c r="D98" s="22">
        <f>'[1]NAV report'!C345</f>
        <v>15279867.162799999</v>
      </c>
      <c r="E98" s="22">
        <f>'[1]NAV report'!D349</f>
        <v>0</v>
      </c>
      <c r="F98" s="22">
        <f>'[1]NAV report'!D345</f>
        <v>0</v>
      </c>
      <c r="G98" s="22">
        <v>42473.780000000013</v>
      </c>
      <c r="H98" s="22">
        <v>2891.9200000000055</v>
      </c>
      <c r="I98" s="22">
        <f t="shared" si="1"/>
        <v>187887113.83000001</v>
      </c>
      <c r="J98" s="22">
        <f>+D98+F98</f>
        <v>15279867.162799999</v>
      </c>
      <c r="K98" s="40">
        <f>+I98/J98</f>
        <v>12.296383982147796</v>
      </c>
    </row>
    <row r="99" spans="1:11" ht="20.100000000000001" customHeight="1">
      <c r="A99" s="41"/>
      <c r="B99" s="43" t="s">
        <v>78</v>
      </c>
      <c r="C99" s="44">
        <f t="shared" ref="C99:I99" si="4">SUM(C89:C98)</f>
        <v>2198309983.8800001</v>
      </c>
      <c r="D99" s="44">
        <f t="shared" si="4"/>
        <v>138287958.37309998</v>
      </c>
      <c r="E99" s="44">
        <f t="shared" si="4"/>
        <v>-500000</v>
      </c>
      <c r="F99" s="44">
        <f t="shared" si="4"/>
        <v>-23080.863300001249</v>
      </c>
      <c r="G99" s="44">
        <f>SUM(G89:G98)</f>
        <v>-2142440.2200000007</v>
      </c>
      <c r="H99" s="44">
        <f>SUM(H89:H98)</f>
        <v>85415.810000000027</v>
      </c>
      <c r="I99" s="44">
        <f t="shared" si="4"/>
        <v>2195582127.8500004</v>
      </c>
      <c r="J99" s="44"/>
      <c r="K99" s="44"/>
    </row>
    <row r="100" spans="1:11" s="47" customFormat="1" ht="20.100000000000001" customHeight="1">
      <c r="A100" s="45"/>
      <c r="B100" s="46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47" customFormat="1" ht="20.100000000000001" customHeight="1">
      <c r="A101" s="48" t="s">
        <v>102</v>
      </c>
    </row>
    <row r="102" spans="1:11" s="47" customFormat="1" ht="20.100000000000001" customHeight="1">
      <c r="A102" s="49">
        <v>1</v>
      </c>
      <c r="B102" s="50" t="s">
        <v>103</v>
      </c>
    </row>
    <row r="103" spans="1:11" s="47" customFormat="1" ht="20.100000000000001" customHeight="1">
      <c r="A103" s="49">
        <v>2</v>
      </c>
      <c r="B103" s="50" t="s">
        <v>104</v>
      </c>
    </row>
    <row r="104" spans="1:11" s="47" customFormat="1" ht="20.100000000000001" customHeight="1">
      <c r="A104" s="49">
        <v>3</v>
      </c>
      <c r="B104" s="50" t="s">
        <v>105</v>
      </c>
    </row>
    <row r="105" spans="1:11" s="47" customFormat="1" ht="20.100000000000001" customHeight="1">
      <c r="A105" s="49">
        <v>4</v>
      </c>
      <c r="B105" s="50" t="s">
        <v>106</v>
      </c>
    </row>
    <row r="106" spans="1:11" s="47" customFormat="1" ht="20.100000000000001" customHeight="1">
      <c r="A106" s="49">
        <v>5</v>
      </c>
      <c r="B106" s="50" t="s">
        <v>107</v>
      </c>
      <c r="H106" s="51"/>
      <c r="I106" s="51"/>
      <c r="J106" s="51"/>
    </row>
    <row r="107" spans="1:11" s="47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mehrap</dc:creator>
  <cp:lastModifiedBy>mehrap</cp:lastModifiedBy>
  <dcterms:created xsi:type="dcterms:W3CDTF">2013-10-25T06:45:19Z</dcterms:created>
  <dcterms:modified xsi:type="dcterms:W3CDTF">2013-10-25T06:45:53Z</dcterms:modified>
</cp:coreProperties>
</file>