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0995"/>
  </bookViews>
  <sheets>
    <sheet name="Final" sheetId="1" r:id="rId1"/>
  </sheets>
  <externalReferences>
    <externalReference r:id="rId2"/>
  </externalReferences>
  <definedNames>
    <definedName name="_xlnm._FilterDatabase" localSheetId="0" hidden="1">Final!$A$5:$J$83</definedName>
    <definedName name="_xlnm.Print_Area" localSheetId="0">Final!$A$1:$K$106</definedName>
  </definedNames>
  <calcPr calcId="125725"/>
</workbook>
</file>

<file path=xl/calcChain.xml><?xml version="1.0" encoding="utf-8"?>
<calcChain xmlns="http://schemas.openxmlformats.org/spreadsheetml/2006/main">
  <c r="H99" i="1"/>
  <c r="G99"/>
  <c r="F98"/>
  <c r="E98"/>
  <c r="D98"/>
  <c r="J98" s="1"/>
  <c r="C98"/>
  <c r="I98" s="1"/>
  <c r="F97"/>
  <c r="E97"/>
  <c r="D97"/>
  <c r="J97" s="1"/>
  <c r="C97"/>
  <c r="I97" s="1"/>
  <c r="F96"/>
  <c r="E96"/>
  <c r="D96"/>
  <c r="J96" s="1"/>
  <c r="C96"/>
  <c r="I96" s="1"/>
  <c r="K96" s="1"/>
  <c r="F95"/>
  <c r="E95"/>
  <c r="D95"/>
  <c r="J95" s="1"/>
  <c r="C95"/>
  <c r="I95" s="1"/>
  <c r="K95" s="1"/>
  <c r="F94"/>
  <c r="E94"/>
  <c r="D94"/>
  <c r="J94" s="1"/>
  <c r="C94"/>
  <c r="I94" s="1"/>
  <c r="K94" s="1"/>
  <c r="F93"/>
  <c r="E93"/>
  <c r="D93"/>
  <c r="J93" s="1"/>
  <c r="C93"/>
  <c r="I93" s="1"/>
  <c r="K93" s="1"/>
  <c r="F92"/>
  <c r="E92"/>
  <c r="D92"/>
  <c r="J92" s="1"/>
  <c r="C92"/>
  <c r="I92" s="1"/>
  <c r="K92" s="1"/>
  <c r="F91"/>
  <c r="E91"/>
  <c r="D91"/>
  <c r="J91" s="1"/>
  <c r="C91"/>
  <c r="I91" s="1"/>
  <c r="K91" s="1"/>
  <c r="F90"/>
  <c r="E90"/>
  <c r="D90"/>
  <c r="J90" s="1"/>
  <c r="C90"/>
  <c r="I90" s="1"/>
  <c r="K90" s="1"/>
  <c r="F89"/>
  <c r="F99" s="1"/>
  <c r="E89"/>
  <c r="E99" s="1"/>
  <c r="D89"/>
  <c r="D99" s="1"/>
  <c r="C89"/>
  <c r="C99" s="1"/>
  <c r="J83"/>
  <c r="I83"/>
  <c r="H83"/>
  <c r="G83"/>
  <c r="F83"/>
  <c r="E83"/>
  <c r="K97" l="1"/>
  <c r="K98"/>
  <c r="I89"/>
  <c r="J89"/>
  <c r="I99" l="1"/>
  <c r="K89"/>
</calcChain>
</file>

<file path=xl/sharedStrings.xml><?xml version="1.0" encoding="utf-8"?>
<sst xmlns="http://schemas.openxmlformats.org/spreadsheetml/2006/main" count="232" uniqueCount="108">
  <si>
    <t>Name of the Insurer:</t>
  </si>
  <si>
    <t xml:space="preserve">DLF PRAMERICA LIFE INSURANCE CO. LTD. </t>
  </si>
  <si>
    <t>Annexure - II</t>
  </si>
  <si>
    <t>Registration No:</t>
  </si>
  <si>
    <t>Report Date</t>
  </si>
  <si>
    <t>Unique Identity Number (UIN)</t>
  </si>
  <si>
    <t>Name of the Product</t>
  </si>
  <si>
    <t>Segregated Fund Identifiation Number (SFIN)</t>
  </si>
  <si>
    <t>Name of the Fund</t>
  </si>
  <si>
    <t>Life / Group Policy Admin System</t>
  </si>
  <si>
    <r>
      <t>Opening Unit Capital (as at the start of the  day) 
(</t>
    </r>
    <r>
      <rPr>
        <b/>
        <sz val="10"/>
        <rFont val="Calibri"/>
        <family val="2"/>
      </rPr>
      <t>Amount in Rs)</t>
    </r>
  </si>
  <si>
    <r>
      <t xml:space="preserve">Opening Units (as of the start of the day) 
(Number of </t>
    </r>
    <r>
      <rPr>
        <b/>
        <sz val="10"/>
        <rFont val="Calibri"/>
        <family val="2"/>
      </rPr>
      <t>Units)</t>
    </r>
  </si>
  <si>
    <r>
      <t>Net Amount collected or redeemed (net of  charges) for the day
(</t>
    </r>
    <r>
      <rPr>
        <b/>
        <sz val="10"/>
        <rFont val="Calibri"/>
        <family val="2"/>
      </rPr>
      <t>Amount in Rs)</t>
    </r>
  </si>
  <si>
    <r>
      <t xml:space="preserve">Net units allotted or redeemed for the day 
(Number of </t>
    </r>
    <r>
      <rPr>
        <b/>
        <sz val="10"/>
        <rFont val="Calibri"/>
        <family val="2"/>
      </rPr>
      <t>Units)</t>
    </r>
  </si>
  <si>
    <r>
      <t>Closing unit capital (as at the end of the day) 
(</t>
    </r>
    <r>
      <rPr>
        <b/>
        <sz val="10"/>
        <rFont val="Calibri"/>
        <family val="2"/>
      </rPr>
      <t>Amount in Rs)</t>
    </r>
  </si>
  <si>
    <r>
      <t xml:space="preserve">Closing units (as at the end of the day) 
(Number of </t>
    </r>
    <r>
      <rPr>
        <b/>
        <sz val="10"/>
        <rFont val="Calibri"/>
        <family val="2"/>
      </rPr>
      <t>Units)</t>
    </r>
  </si>
  <si>
    <t>(a)</t>
  </si>
  <si>
    <t>(b)</t>
  </si>
  <si>
    <t>(c)</t>
  </si>
  <si>
    <t>(d)</t>
  </si>
  <si>
    <t>(e) = (a) + (c)</t>
  </si>
  <si>
    <t>(f) = (b) + (d)</t>
  </si>
  <si>
    <t>140L023V01</t>
  </si>
  <si>
    <t>DLF Pramerica Ezee Wealth +</t>
  </si>
  <si>
    <t>ULIF00127/08/08FIXEDIFUND140</t>
  </si>
  <si>
    <t>Debt Fund</t>
  </si>
  <si>
    <t>140L009V01</t>
  </si>
  <si>
    <t>DLF Pramerica Future Idols</t>
  </si>
  <si>
    <t>140L016V01</t>
  </si>
  <si>
    <t>DLF Pramerica Future Idols+</t>
  </si>
  <si>
    <t>140L002V02</t>
  </si>
  <si>
    <t>DLF Pramerica Super Wealth Plus_Regular Premium</t>
  </si>
  <si>
    <t>140L015V01</t>
  </si>
  <si>
    <t>DLF Pramerica Super Wealth Plus_Single Premium</t>
  </si>
  <si>
    <t>140L004V01</t>
  </si>
  <si>
    <t>DLF Pramerica Vishal Child Educare++</t>
  </si>
  <si>
    <t>140L019V01</t>
  </si>
  <si>
    <t>DLF Pramerica Vishal Super Wealth Builder++</t>
  </si>
  <si>
    <t>140L018V01</t>
  </si>
  <si>
    <t>DLF Pramerica Vishal Super child Educare++</t>
  </si>
  <si>
    <t>140L003V01</t>
  </si>
  <si>
    <t>DLF Pramerica Vishal Wealth Builder++</t>
  </si>
  <si>
    <t>140L022V01</t>
  </si>
  <si>
    <t>DLF Pramerica Wealth + Premier</t>
  </si>
  <si>
    <t>140L002V01</t>
  </si>
  <si>
    <t>DLF Pramerica Wealth+</t>
  </si>
  <si>
    <t>140L025V01</t>
  </si>
  <si>
    <t>DLF Pramerica Wealth+ Ace</t>
  </si>
  <si>
    <t>Sub total</t>
  </si>
  <si>
    <t>ULIF00227/08/08BALANCFUND140</t>
  </si>
  <si>
    <t>Balance Fund</t>
  </si>
  <si>
    <t>140L010V01</t>
  </si>
  <si>
    <t>DLF Pramerica Tatkaal Suraksha</t>
  </si>
  <si>
    <t>140L017V01</t>
  </si>
  <si>
    <t>DLF Pramerica Tatkaal Suraksha+</t>
  </si>
  <si>
    <t>ULIF00327/08/08GROWTHFUND140</t>
  </si>
  <si>
    <t>Growth Fund</t>
  </si>
  <si>
    <t>ULIF00427/08/08LARCAPFUND140</t>
  </si>
  <si>
    <t>Large Cap Equity Fund</t>
  </si>
  <si>
    <t>140L005V01</t>
  </si>
  <si>
    <t>DLF Pramerica Golden Age</t>
  </si>
  <si>
    <t>ULIF00509/02/09PENDEBFUND140</t>
  </si>
  <si>
    <t>Pension Debt Fund</t>
  </si>
  <si>
    <t>140L013V01</t>
  </si>
  <si>
    <t>DLF Pramerica Golden Age+_Regular Premium</t>
  </si>
  <si>
    <t>140L014V01</t>
  </si>
  <si>
    <t>DLF Pramerica Golden Age+_Single Premium</t>
  </si>
  <si>
    <t>ULIF00609/02/09PENBALFUND140</t>
  </si>
  <si>
    <t>Pension Balance Fund</t>
  </si>
  <si>
    <t>ULIF00709/02/09PENGROFUND140</t>
  </si>
  <si>
    <t>Pension Growth Fund</t>
  </si>
  <si>
    <t>ULIF00809/02/09PENDYEFUND140</t>
  </si>
  <si>
    <t>Pension Dynamic Equity Fund</t>
  </si>
  <si>
    <t>ULIF00920/01/11LIQUIDFUND140</t>
  </si>
  <si>
    <t>Liquid Fund</t>
  </si>
  <si>
    <t>ULIF01024/02/11DISCONFUND140</t>
  </si>
  <si>
    <t>Discontinued Policy Fund</t>
  </si>
  <si>
    <t>Total</t>
  </si>
  <si>
    <t>Investment Management System</t>
  </si>
  <si>
    <t>SFIN</t>
  </si>
  <si>
    <r>
      <t xml:space="preserve">Opening fund </t>
    </r>
    <r>
      <rPr>
        <b/>
        <sz val="10"/>
        <rFont val="Calibri"/>
        <family val="2"/>
      </rPr>
      <t>Value (as at the start of the day)</t>
    </r>
  </si>
  <si>
    <r>
      <t xml:space="preserve">Opening units (as at the start of the day) 
(Number of </t>
    </r>
    <r>
      <rPr>
        <b/>
        <sz val="10"/>
        <rFont val="Calibri"/>
        <family val="2"/>
      </rPr>
      <t>Units)</t>
    </r>
  </si>
  <si>
    <r>
      <t xml:space="preserve">Addittional fund </t>
    </r>
    <r>
      <rPr>
        <b/>
        <sz val="10"/>
        <rFont val="Calibri"/>
        <family val="2"/>
      </rPr>
      <t>Value created or redeemed for the day</t>
    </r>
  </si>
  <si>
    <r>
      <t xml:space="preserve">Addittional </t>
    </r>
    <r>
      <rPr>
        <b/>
        <sz val="10"/>
        <rFont val="Calibri"/>
        <family val="2"/>
      </rPr>
      <t>Units created or redeemed for the day</t>
    </r>
  </si>
  <si>
    <t>Investment income for the day (including unrealised gain/loss)</t>
  </si>
  <si>
    <t>FMC charges deducted for the day</t>
  </si>
  <si>
    <r>
      <t xml:space="preserve">Closing fund </t>
    </r>
    <r>
      <rPr>
        <b/>
        <sz val="10"/>
        <rFont val="Calibri"/>
        <family val="2"/>
      </rPr>
      <t>Value (as at the end of the day)</t>
    </r>
  </si>
  <si>
    <r>
      <t xml:space="preserve">Closing </t>
    </r>
    <r>
      <rPr>
        <b/>
        <sz val="10"/>
        <rFont val="Calibri"/>
        <family val="2"/>
      </rPr>
      <t>Units (as at the end of the day) 
(Number of units)</t>
    </r>
  </si>
  <si>
    <r>
      <t xml:space="preserve">NAV per </t>
    </r>
    <r>
      <rPr>
        <b/>
        <sz val="10"/>
        <rFont val="Calibri"/>
        <family val="2"/>
      </rPr>
      <t>Unit declared</t>
    </r>
  </si>
  <si>
    <t>(g)</t>
  </si>
  <si>
    <t>(h)</t>
  </si>
  <si>
    <t>(i)</t>
  </si>
  <si>
    <t>(j)</t>
  </si>
  <si>
    <t>(k)</t>
  </si>
  <si>
    <t>(l)</t>
  </si>
  <si>
    <t>(m) = (g)+(i)+(k)-(l)</t>
  </si>
  <si>
    <t>(n) = (h) + (j)</t>
  </si>
  <si>
    <t>(o) = (m) / (n)</t>
  </si>
  <si>
    <t>ULIF00227/08/08BALANCFUND14</t>
  </si>
  <si>
    <t>Large Cap Fund</t>
  </si>
  <si>
    <t>Pension Dyanmic Fund</t>
  </si>
  <si>
    <t>NOTES:</t>
  </si>
  <si>
    <t>Opening units as per Life / Group Policy Admin System of previous NAV day [refer (b)] shall reconcile with Opening Units as per Investment Management System [refer (h)]</t>
  </si>
  <si>
    <t>Addittional fund or Units created or redeemed for the day in Investment Management System [refer (i) and (j)] shall reconcile with Net Amount or Units collected or redeemed as per Life / Group Policy Admin System [refer (c) and (d)]</t>
  </si>
  <si>
    <t>Closing units as per Life / Group Policy Admin System of previous NAV day [refer (f)] shall reconcile with Closing Units as per Investment Management System [refer (n)]</t>
  </si>
  <si>
    <t>NAV per unit declared [refer (O)] must reconcile with NAV per unit uploaded on Life Insurance council's website</t>
  </si>
  <si>
    <t>The unit movements of day "T" in Life/Group Admin System shall flow into Investment Management System with a maximum time lag of 1 working day i.e T+1</t>
  </si>
  <si>
    <t>DAILY RECONCILIATION OF ULIP PORTFOLIO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</si>
</sst>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d\-mmm\-yy;@"/>
    <numFmt numFmtId="165" formatCode="_(* #,##0.0000_);_(* \(#,##0.00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3" fontId="3" fillId="0" borderId="3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2" xfId="14"/>
    <cellStyle name="Normal" xfId="0" builtinId="0"/>
    <cellStyle name="Normal 2" xfId="15"/>
    <cellStyle name="Note 2" xfId="16"/>
    <cellStyle name="Note 3" xfId="17"/>
    <cellStyle name="Note 4" xfId="18"/>
    <cellStyle name="Percent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RDA-F&amp;I-CIR-INV-067-04-2013%20-%20IRDA%20(Inv)%20(5th%20Amnt)%20Reg,%202013%20-%20UIN%20Vs%20SFIN%20Reco%20-%20Anx%20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l"/>
      <sheetName val="Recon"/>
      <sheetName val="NAV report"/>
      <sheetName val="Unit Recon-OPG"/>
      <sheetName val="Unit Recon-CLS"/>
    </sheetNames>
    <sheetDataSet>
      <sheetData sheetId="0"/>
      <sheetData sheetId="1"/>
      <sheetData sheetId="2"/>
      <sheetData sheetId="3">
        <row r="24">
          <cell r="C24">
            <v>133981077.34</v>
          </cell>
        </row>
        <row r="25">
          <cell r="C25">
            <v>9659775.9700000007</v>
          </cell>
          <cell r="D25">
            <v>75702.956000000238</v>
          </cell>
        </row>
        <row r="29">
          <cell r="D29">
            <v>1050000</v>
          </cell>
        </row>
        <row r="62">
          <cell r="C62">
            <v>360860910.00999999</v>
          </cell>
        </row>
        <row r="63">
          <cell r="C63">
            <v>23617002.3862</v>
          </cell>
          <cell r="D63">
            <v>-6544.631099998951</v>
          </cell>
        </row>
        <row r="67">
          <cell r="D67">
            <v>-100000</v>
          </cell>
        </row>
        <row r="101">
          <cell r="C101">
            <v>347090107.38999999</v>
          </cell>
        </row>
        <row r="102">
          <cell r="C102">
            <v>22089356.4538</v>
          </cell>
          <cell r="D102">
            <v>-6364.1570999994874</v>
          </cell>
        </row>
        <row r="106">
          <cell r="D106">
            <v>-100000</v>
          </cell>
        </row>
        <row r="138">
          <cell r="C138">
            <v>683755243.60000002</v>
          </cell>
        </row>
        <row r="139">
          <cell r="C139">
            <v>41960883.604699999</v>
          </cell>
          <cell r="D139">
            <v>-42957.698899999261</v>
          </cell>
        </row>
        <row r="143">
          <cell r="D143">
            <v>-700000</v>
          </cell>
        </row>
        <row r="171">
          <cell r="C171">
            <v>51369647.420000002</v>
          </cell>
        </row>
        <row r="172">
          <cell r="C172">
            <v>3967225.4093999998</v>
          </cell>
          <cell r="D172">
            <v>19307.255700000096</v>
          </cell>
        </row>
        <row r="176">
          <cell r="D176">
            <v>250000</v>
          </cell>
        </row>
        <row r="209">
          <cell r="C209">
            <v>35773730.589999996</v>
          </cell>
        </row>
        <row r="210">
          <cell r="C210">
            <v>2375074.7514999998</v>
          </cell>
          <cell r="D210">
            <v>13278.360900000203</v>
          </cell>
        </row>
        <row r="214">
          <cell r="D214">
            <v>200000</v>
          </cell>
        </row>
        <row r="247">
          <cell r="C247">
            <v>72703669.870000005</v>
          </cell>
        </row>
        <row r="248">
          <cell r="C248">
            <v>3916989.3728</v>
          </cell>
          <cell r="D248">
            <v>-10775.223499999847</v>
          </cell>
        </row>
        <row r="252">
          <cell r="D252">
            <v>-200000</v>
          </cell>
        </row>
        <row r="284">
          <cell r="C284">
            <v>289466432.03999996</v>
          </cell>
        </row>
        <row r="285">
          <cell r="C285">
            <v>14902480.8171</v>
          </cell>
          <cell r="D285">
            <v>-15444.810499999672</v>
          </cell>
        </row>
        <row r="289">
          <cell r="D289">
            <v>-300000</v>
          </cell>
        </row>
        <row r="311">
          <cell r="C311">
            <v>4776544.5200000005</v>
          </cell>
        </row>
        <row r="312">
          <cell r="C312">
            <v>397931.19170000002</v>
          </cell>
          <cell r="D312">
            <v>0</v>
          </cell>
        </row>
        <row r="316">
          <cell r="D316">
            <v>0</v>
          </cell>
        </row>
        <row r="343">
          <cell r="C343">
            <v>187604701.45000002</v>
          </cell>
        </row>
        <row r="344">
          <cell r="C344">
            <v>15279867.162799999</v>
          </cell>
          <cell r="D344">
            <v>0</v>
          </cell>
        </row>
        <row r="348">
          <cell r="D348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view="pageBreakPreview" topLeftCell="C91" zoomScale="80" zoomScaleNormal="80" zoomScaleSheetLayoutView="80" workbookViewId="0">
      <selection activeCell="L106" sqref="L106"/>
    </sheetView>
  </sheetViews>
  <sheetFormatPr defaultRowHeight="20.100000000000001" customHeight="1"/>
  <cols>
    <col min="1" max="1" width="41" style="3" bestFit="1" customWidth="1"/>
    <col min="2" max="2" width="46.5703125" style="3" customWidth="1"/>
    <col min="3" max="10" width="20.7109375" style="3" customWidth="1"/>
    <col min="11" max="11" width="15.5703125" style="3" customWidth="1"/>
    <col min="12" max="16384" width="9.140625" style="3"/>
  </cols>
  <sheetData>
    <row r="1" spans="1:10" ht="20.100000000000001" customHeight="1">
      <c r="A1" s="1" t="s">
        <v>0</v>
      </c>
      <c r="B1" s="2"/>
      <c r="C1" s="2" t="s">
        <v>1</v>
      </c>
      <c r="D1" s="2"/>
      <c r="J1" s="4" t="s">
        <v>2</v>
      </c>
    </row>
    <row r="2" spans="1:10" ht="20.100000000000001" customHeight="1">
      <c r="A2" s="1" t="s">
        <v>3</v>
      </c>
      <c r="B2" s="2"/>
      <c r="C2" s="1">
        <v>140</v>
      </c>
      <c r="D2" s="1"/>
      <c r="I2" s="5" t="s">
        <v>4</v>
      </c>
      <c r="J2" s="6">
        <v>41565</v>
      </c>
    </row>
    <row r="3" spans="1:10" ht="20.100000000000001" customHeight="1">
      <c r="A3" s="1" t="s">
        <v>107</v>
      </c>
      <c r="B3" s="2"/>
      <c r="C3" s="2"/>
      <c r="D3" s="7"/>
      <c r="E3" s="2"/>
    </row>
    <row r="5" spans="1:10" s="12" customFormat="1" ht="20.100000000000001" customHeight="1">
      <c r="A5" s="8" t="s">
        <v>5</v>
      </c>
      <c r="B5" s="8" t="s">
        <v>6</v>
      </c>
      <c r="C5" s="8" t="s">
        <v>7</v>
      </c>
      <c r="D5" s="8" t="s">
        <v>8</v>
      </c>
      <c r="E5" s="9" t="s">
        <v>9</v>
      </c>
      <c r="F5" s="10"/>
      <c r="G5" s="10"/>
      <c r="H5" s="10"/>
      <c r="I5" s="10"/>
      <c r="J5" s="11"/>
    </row>
    <row r="6" spans="1:10" s="12" customFormat="1" ht="66" customHeight="1">
      <c r="A6" s="13"/>
      <c r="B6" s="13"/>
      <c r="C6" s="13"/>
      <c r="D6" s="13"/>
      <c r="E6" s="14" t="s">
        <v>10</v>
      </c>
      <c r="F6" s="14" t="s">
        <v>11</v>
      </c>
      <c r="G6" s="15" t="s">
        <v>12</v>
      </c>
      <c r="H6" s="15" t="s">
        <v>13</v>
      </c>
      <c r="I6" s="14" t="s">
        <v>14</v>
      </c>
      <c r="J6" s="14" t="s">
        <v>15</v>
      </c>
    </row>
    <row r="7" spans="1:10" s="12" customFormat="1" ht="20.25" customHeight="1">
      <c r="A7" s="16"/>
      <c r="B7" s="16"/>
      <c r="C7" s="16"/>
      <c r="D7" s="16"/>
      <c r="E7" s="17" t="s">
        <v>16</v>
      </c>
      <c r="F7" s="17" t="s">
        <v>17</v>
      </c>
      <c r="G7" s="17" t="s">
        <v>18</v>
      </c>
      <c r="H7" s="17" t="s">
        <v>19</v>
      </c>
      <c r="I7" s="17" t="s">
        <v>20</v>
      </c>
      <c r="J7" s="17" t="s">
        <v>21</v>
      </c>
    </row>
    <row r="8" spans="1:10" ht="20.100000000000001" customHeight="1">
      <c r="A8" s="18" t="s">
        <v>22</v>
      </c>
      <c r="B8" s="19" t="s">
        <v>23</v>
      </c>
      <c r="C8" s="20" t="s">
        <v>24</v>
      </c>
      <c r="D8" s="21" t="s">
        <v>25</v>
      </c>
      <c r="E8" s="22">
        <v>13714192.18</v>
      </c>
      <c r="F8" s="22">
        <v>1057443.4334400001</v>
      </c>
      <c r="G8" s="22">
        <v>106178.89</v>
      </c>
      <c r="H8" s="22">
        <v>7647.3578699999998</v>
      </c>
      <c r="I8" s="22">
        <v>13820371.07</v>
      </c>
      <c r="J8" s="22">
        <v>1065090.79131</v>
      </c>
    </row>
    <row r="9" spans="1:10" ht="20.100000000000001" customHeight="1">
      <c r="A9" s="18" t="s">
        <v>26</v>
      </c>
      <c r="B9" s="19" t="s">
        <v>27</v>
      </c>
      <c r="C9" s="23"/>
      <c r="D9" s="24"/>
      <c r="E9" s="22">
        <v>2809049.23</v>
      </c>
      <c r="F9" s="22">
        <v>230860.51584000001</v>
      </c>
      <c r="G9" s="22">
        <v>20966.150000000001</v>
      </c>
      <c r="H9" s="22">
        <v>1511.5262299999999</v>
      </c>
      <c r="I9" s="22">
        <v>2830015.38</v>
      </c>
      <c r="J9" s="22">
        <v>232372.04207</v>
      </c>
    </row>
    <row r="10" spans="1:10" ht="20.100000000000001" customHeight="1">
      <c r="A10" s="18" t="s">
        <v>28</v>
      </c>
      <c r="B10" s="19" t="s">
        <v>29</v>
      </c>
      <c r="C10" s="23"/>
      <c r="D10" s="24"/>
      <c r="E10" s="22">
        <v>2659575.04</v>
      </c>
      <c r="F10" s="22">
        <v>211035.04876999999</v>
      </c>
      <c r="G10" s="22">
        <v>6715.35</v>
      </c>
      <c r="H10" s="22">
        <v>483.16476999999998</v>
      </c>
      <c r="I10" s="22">
        <v>2666290.39</v>
      </c>
      <c r="J10" s="22">
        <v>211518.21354</v>
      </c>
    </row>
    <row r="11" spans="1:10" ht="20.100000000000001" customHeight="1">
      <c r="A11" s="18" t="s">
        <v>30</v>
      </c>
      <c r="B11" s="19" t="s">
        <v>31</v>
      </c>
      <c r="C11" s="23"/>
      <c r="D11" s="24"/>
      <c r="E11" s="22">
        <v>14007701.539999999</v>
      </c>
      <c r="F11" s="22">
        <v>1092496.18346</v>
      </c>
      <c r="G11" s="22">
        <v>190239.54</v>
      </c>
      <c r="H11" s="22">
        <v>13715.4702</v>
      </c>
      <c r="I11" s="22">
        <v>14197941.08</v>
      </c>
      <c r="J11" s="22">
        <v>1106211.6536600001</v>
      </c>
    </row>
    <row r="12" spans="1:10" ht="20.100000000000001" customHeight="1">
      <c r="A12" s="18" t="s">
        <v>32</v>
      </c>
      <c r="B12" s="19" t="s">
        <v>33</v>
      </c>
      <c r="C12" s="23"/>
      <c r="D12" s="24"/>
      <c r="E12" s="22">
        <v>62812.05</v>
      </c>
      <c r="F12" s="22">
        <v>14412.31093</v>
      </c>
      <c r="G12" s="22"/>
      <c r="H12" s="22"/>
      <c r="I12" s="22">
        <v>62812.05</v>
      </c>
      <c r="J12" s="22">
        <v>14412.31093</v>
      </c>
    </row>
    <row r="13" spans="1:10" ht="20.100000000000001" customHeight="1">
      <c r="A13" s="18" t="s">
        <v>34</v>
      </c>
      <c r="B13" s="19" t="s">
        <v>35</v>
      </c>
      <c r="C13" s="23"/>
      <c r="D13" s="24"/>
      <c r="E13" s="22">
        <v>230565.61</v>
      </c>
      <c r="F13" s="22">
        <v>20596.668440000001</v>
      </c>
      <c r="G13" s="22"/>
      <c r="H13" s="22"/>
      <c r="I13" s="22">
        <v>230565.61</v>
      </c>
      <c r="J13" s="22">
        <v>20596.668440000001</v>
      </c>
    </row>
    <row r="14" spans="1:10" ht="20.100000000000001" customHeight="1">
      <c r="A14" s="18" t="s">
        <v>36</v>
      </c>
      <c r="B14" s="19" t="s">
        <v>37</v>
      </c>
      <c r="C14" s="23"/>
      <c r="D14" s="24"/>
      <c r="E14" s="22">
        <v>26935.49</v>
      </c>
      <c r="F14" s="22">
        <v>1858.92228</v>
      </c>
      <c r="G14" s="22"/>
      <c r="H14" s="22"/>
      <c r="I14" s="22">
        <v>26935.49</v>
      </c>
      <c r="J14" s="22">
        <v>1858.92228</v>
      </c>
    </row>
    <row r="15" spans="1:10" ht="20.100000000000001" customHeight="1">
      <c r="A15" s="18" t="s">
        <v>38</v>
      </c>
      <c r="B15" s="19" t="s">
        <v>39</v>
      </c>
      <c r="C15" s="23"/>
      <c r="D15" s="24"/>
      <c r="E15" s="22">
        <v>44552.480000000003</v>
      </c>
      <c r="F15" s="22">
        <v>3510.9322900000002</v>
      </c>
      <c r="G15" s="22"/>
      <c r="H15" s="22"/>
      <c r="I15" s="22">
        <v>44552.480000000003</v>
      </c>
      <c r="J15" s="22">
        <v>3510.9322900000002</v>
      </c>
    </row>
    <row r="16" spans="1:10" ht="20.100000000000001" customHeight="1">
      <c r="A16" s="18" t="s">
        <v>40</v>
      </c>
      <c r="B16" s="19" t="s">
        <v>41</v>
      </c>
      <c r="C16" s="23"/>
      <c r="D16" s="24"/>
      <c r="E16" s="22">
        <v>210871.06</v>
      </c>
      <c r="F16" s="22">
        <v>17499.56755</v>
      </c>
      <c r="G16" s="22"/>
      <c r="H16" s="22"/>
      <c r="I16" s="22">
        <v>210871.06</v>
      </c>
      <c r="J16" s="22">
        <v>17499.56755</v>
      </c>
    </row>
    <row r="17" spans="1:10" ht="20.100000000000001" customHeight="1">
      <c r="A17" s="18" t="s">
        <v>42</v>
      </c>
      <c r="B17" s="19" t="s">
        <v>43</v>
      </c>
      <c r="C17" s="23"/>
      <c r="D17" s="24"/>
      <c r="E17" s="22">
        <v>38537709.700000003</v>
      </c>
      <c r="F17" s="22">
        <v>2980090.2335000001</v>
      </c>
      <c r="G17" s="22">
        <v>233859.24</v>
      </c>
      <c r="H17" s="22">
        <v>16825.979729999999</v>
      </c>
      <c r="I17" s="22">
        <v>38771568.939999998</v>
      </c>
      <c r="J17" s="22">
        <v>2996916.2132299999</v>
      </c>
    </row>
    <row r="18" spans="1:10" ht="20.100000000000001" customHeight="1">
      <c r="A18" s="18" t="s">
        <v>44</v>
      </c>
      <c r="B18" s="19" t="s">
        <v>45</v>
      </c>
      <c r="C18" s="23"/>
      <c r="D18" s="24"/>
      <c r="E18" s="22">
        <v>22128906.129999999</v>
      </c>
      <c r="F18" s="22">
        <v>1882611.73963</v>
      </c>
      <c r="G18" s="22">
        <v>991552.66</v>
      </c>
      <c r="H18" s="22">
        <v>71692.699529999998</v>
      </c>
      <c r="I18" s="22">
        <v>23120458.789999999</v>
      </c>
      <c r="J18" s="22">
        <v>1954304.4391600001</v>
      </c>
    </row>
    <row r="19" spans="1:10" ht="20.100000000000001" customHeight="1">
      <c r="A19" s="18" t="s">
        <v>46</v>
      </c>
      <c r="B19" s="19" t="s">
        <v>47</v>
      </c>
      <c r="C19" s="25"/>
      <c r="D19" s="26"/>
      <c r="E19" s="22">
        <v>26629971.199999999</v>
      </c>
      <c r="F19" s="22">
        <v>2072711.6931400001</v>
      </c>
      <c r="G19" s="22">
        <v>-1250.02</v>
      </c>
      <c r="H19" s="22">
        <v>-89.938370000000006</v>
      </c>
      <c r="I19" s="22">
        <v>26628721.18</v>
      </c>
      <c r="J19" s="22">
        <v>2072621.75477</v>
      </c>
    </row>
    <row r="20" spans="1:10" ht="20.100000000000001" customHeight="1">
      <c r="A20" s="18"/>
      <c r="B20" s="18"/>
      <c r="C20" s="27"/>
      <c r="D20" s="28" t="s">
        <v>48</v>
      </c>
      <c r="E20" s="29">
        <v>121062841.70999999</v>
      </c>
      <c r="F20" s="29">
        <v>9585127.2492699996</v>
      </c>
      <c r="G20" s="29">
        <v>1548261.81</v>
      </c>
      <c r="H20" s="29">
        <v>111786.25996</v>
      </c>
      <c r="I20" s="29">
        <v>122611103.52000001</v>
      </c>
      <c r="J20" s="29">
        <v>9696913.509229999</v>
      </c>
    </row>
    <row r="21" spans="1:10" ht="20.100000000000001" customHeight="1">
      <c r="A21" s="18" t="s">
        <v>22</v>
      </c>
      <c r="B21" s="19" t="s">
        <v>23</v>
      </c>
      <c r="C21" s="20" t="s">
        <v>49</v>
      </c>
      <c r="D21" s="30" t="s">
        <v>50</v>
      </c>
      <c r="E21" s="22">
        <v>18676497.300000001</v>
      </c>
      <c r="F21" s="22">
        <v>1325960.99554</v>
      </c>
      <c r="G21" s="22">
        <v>118080.84</v>
      </c>
      <c r="H21" s="22">
        <v>7665.54324</v>
      </c>
      <c r="I21" s="22">
        <v>18794578.140000001</v>
      </c>
      <c r="J21" s="22">
        <v>1333626.5387800001</v>
      </c>
    </row>
    <row r="22" spans="1:10" ht="20.100000000000001" customHeight="1">
      <c r="A22" s="18" t="s">
        <v>26</v>
      </c>
      <c r="B22" s="19" t="s">
        <v>27</v>
      </c>
      <c r="C22" s="23"/>
      <c r="D22" s="30"/>
      <c r="E22" s="22">
        <v>3995101.47</v>
      </c>
      <c r="F22" s="22">
        <v>298583.82270999998</v>
      </c>
      <c r="G22" s="22">
        <v>-91959.84</v>
      </c>
      <c r="H22" s="22">
        <v>-6018.2524599999997</v>
      </c>
      <c r="I22" s="22">
        <v>3903141.63</v>
      </c>
      <c r="J22" s="22">
        <v>292565.57024999999</v>
      </c>
    </row>
    <row r="23" spans="1:10" ht="20.100000000000001" customHeight="1">
      <c r="A23" s="18" t="s">
        <v>28</v>
      </c>
      <c r="B23" s="19" t="s">
        <v>29</v>
      </c>
      <c r="C23" s="23"/>
      <c r="D23" s="30"/>
      <c r="E23" s="22">
        <v>6760543.4400000004</v>
      </c>
      <c r="F23" s="22">
        <v>490732.61715000001</v>
      </c>
      <c r="G23" s="22">
        <v>1469.81</v>
      </c>
      <c r="H23" s="22">
        <v>95.416330000000002</v>
      </c>
      <c r="I23" s="22">
        <v>6762013.25</v>
      </c>
      <c r="J23" s="22">
        <v>490828.03347999998</v>
      </c>
    </row>
    <row r="24" spans="1:10" ht="20.100000000000001" customHeight="1">
      <c r="A24" s="18" t="s">
        <v>30</v>
      </c>
      <c r="B24" s="19" t="s">
        <v>31</v>
      </c>
      <c r="C24" s="23"/>
      <c r="D24" s="30"/>
      <c r="E24" s="22">
        <v>23066045.219999999</v>
      </c>
      <c r="F24" s="22">
        <v>1696621.83507</v>
      </c>
      <c r="G24" s="22">
        <v>-60904.27</v>
      </c>
      <c r="H24" s="22">
        <v>-4008.5604199999998</v>
      </c>
      <c r="I24" s="22">
        <v>23005140.949999999</v>
      </c>
      <c r="J24" s="22">
        <v>1692613.27465</v>
      </c>
    </row>
    <row r="25" spans="1:10" ht="20.100000000000001" customHeight="1">
      <c r="A25" s="18" t="s">
        <v>32</v>
      </c>
      <c r="B25" s="19" t="s">
        <v>33</v>
      </c>
      <c r="C25" s="23"/>
      <c r="D25" s="30"/>
      <c r="E25" s="22">
        <v>505598.49</v>
      </c>
      <c r="F25" s="22">
        <v>42082.442009999999</v>
      </c>
      <c r="G25" s="22">
        <v>-172401.66</v>
      </c>
      <c r="H25" s="22">
        <v>-11240.751630000001</v>
      </c>
      <c r="I25" s="22">
        <v>333196.83</v>
      </c>
      <c r="J25" s="22">
        <v>30841.69038</v>
      </c>
    </row>
    <row r="26" spans="1:10" ht="20.100000000000001" customHeight="1">
      <c r="A26" s="18" t="s">
        <v>51</v>
      </c>
      <c r="B26" s="19" t="s">
        <v>52</v>
      </c>
      <c r="C26" s="23"/>
      <c r="D26" s="30"/>
      <c r="E26" s="22">
        <v>25837775.079999998</v>
      </c>
      <c r="F26" s="22">
        <v>2015498.0774099999</v>
      </c>
      <c r="G26" s="22">
        <v>-20680.919999999998</v>
      </c>
      <c r="H26" s="22">
        <v>-1342.5606499999999</v>
      </c>
      <c r="I26" s="22">
        <v>25817094.16</v>
      </c>
      <c r="J26" s="22">
        <v>2014155.51676</v>
      </c>
    </row>
    <row r="27" spans="1:10" ht="20.100000000000001" customHeight="1">
      <c r="A27" s="18" t="s">
        <v>53</v>
      </c>
      <c r="B27" s="19" t="s">
        <v>54</v>
      </c>
      <c r="C27" s="23"/>
      <c r="D27" s="30"/>
      <c r="E27" s="22">
        <v>167924029.53</v>
      </c>
      <c r="F27" s="22">
        <v>12487027.69149</v>
      </c>
      <c r="G27" s="22">
        <v>-10179.93</v>
      </c>
      <c r="H27" s="22">
        <v>-672.12855000000002</v>
      </c>
      <c r="I27" s="22">
        <v>167913849.59999999</v>
      </c>
      <c r="J27" s="22">
        <v>12486355.56294</v>
      </c>
    </row>
    <row r="28" spans="1:10" ht="20.100000000000001" customHeight="1">
      <c r="A28" s="18" t="s">
        <v>34</v>
      </c>
      <c r="B28" s="19" t="s">
        <v>35</v>
      </c>
      <c r="C28" s="23"/>
      <c r="D28" s="30"/>
      <c r="E28" s="22">
        <v>302523.28000000003</v>
      </c>
      <c r="F28" s="22">
        <v>24584.524539999999</v>
      </c>
      <c r="G28" s="22">
        <v>-2036.31</v>
      </c>
      <c r="H28" s="22">
        <v>-132.19435999999999</v>
      </c>
      <c r="I28" s="22">
        <v>300486.96999999997</v>
      </c>
      <c r="J28" s="22">
        <v>24452.330180000001</v>
      </c>
    </row>
    <row r="29" spans="1:10" ht="20.100000000000001" customHeight="1">
      <c r="A29" s="18" t="s">
        <v>36</v>
      </c>
      <c r="B29" s="19" t="s">
        <v>37</v>
      </c>
      <c r="C29" s="23"/>
      <c r="D29" s="30"/>
      <c r="E29" s="22">
        <v>52276.84</v>
      </c>
      <c r="F29" s="22">
        <v>3805.0474100000001</v>
      </c>
      <c r="G29" s="22">
        <v>-8.14</v>
      </c>
      <c r="H29" s="22">
        <v>-0.52842999999999996</v>
      </c>
      <c r="I29" s="22">
        <v>52268.7</v>
      </c>
      <c r="J29" s="22">
        <v>3804.5189799999998</v>
      </c>
    </row>
    <row r="30" spans="1:10" ht="20.100000000000001" customHeight="1">
      <c r="A30" s="18" t="s">
        <v>38</v>
      </c>
      <c r="B30" s="19" t="s">
        <v>39</v>
      </c>
      <c r="C30" s="23"/>
      <c r="D30" s="30"/>
      <c r="E30" s="22">
        <v>350363.41</v>
      </c>
      <c r="F30" s="22">
        <v>26225.896779999999</v>
      </c>
      <c r="G30" s="22"/>
      <c r="H30" s="22"/>
      <c r="I30" s="22">
        <v>350363.41</v>
      </c>
      <c r="J30" s="22">
        <v>26225.896779999999</v>
      </c>
    </row>
    <row r="31" spans="1:10" ht="20.100000000000001" customHeight="1">
      <c r="A31" s="18" t="s">
        <v>40</v>
      </c>
      <c r="B31" s="19" t="s">
        <v>41</v>
      </c>
      <c r="C31" s="23"/>
      <c r="D31" s="30"/>
      <c r="E31" s="22">
        <v>521711.38</v>
      </c>
      <c r="F31" s="22">
        <v>41214.167289999998</v>
      </c>
      <c r="G31" s="22"/>
      <c r="H31" s="22"/>
      <c r="I31" s="22">
        <v>521711.38</v>
      </c>
      <c r="J31" s="22">
        <v>41214.167289999998</v>
      </c>
    </row>
    <row r="32" spans="1:10" ht="20.100000000000001" customHeight="1">
      <c r="A32" s="18" t="s">
        <v>42</v>
      </c>
      <c r="B32" s="19" t="s">
        <v>43</v>
      </c>
      <c r="C32" s="23"/>
      <c r="D32" s="30"/>
      <c r="E32" s="22">
        <v>29626650.32</v>
      </c>
      <c r="F32" s="22">
        <v>2112226.8433400001</v>
      </c>
      <c r="G32" s="22">
        <v>65000.63</v>
      </c>
      <c r="H32" s="22">
        <v>4219.6964399999997</v>
      </c>
      <c r="I32" s="22">
        <v>29691650.949999999</v>
      </c>
      <c r="J32" s="22">
        <v>2116446.5397800002</v>
      </c>
    </row>
    <row r="33" spans="1:10" ht="20.100000000000001" customHeight="1">
      <c r="A33" s="18" t="s">
        <v>44</v>
      </c>
      <c r="B33" s="19" t="s">
        <v>45</v>
      </c>
      <c r="C33" s="23"/>
      <c r="D33" s="30"/>
      <c r="E33" s="22">
        <v>25666845.170000002</v>
      </c>
      <c r="F33" s="22">
        <v>1997013.5364300001</v>
      </c>
      <c r="G33" s="22">
        <v>35654.69</v>
      </c>
      <c r="H33" s="22">
        <v>2314.6213600000001</v>
      </c>
      <c r="I33" s="22">
        <v>25702499.859999999</v>
      </c>
      <c r="J33" s="22">
        <v>1999328.1577900001</v>
      </c>
    </row>
    <row r="34" spans="1:10" ht="20.100000000000001" customHeight="1">
      <c r="A34" s="18" t="s">
        <v>46</v>
      </c>
      <c r="B34" s="19" t="s">
        <v>47</v>
      </c>
      <c r="C34" s="25"/>
      <c r="D34" s="30"/>
      <c r="E34" s="22">
        <v>11140230.560000001</v>
      </c>
      <c r="F34" s="22">
        <v>817772.16160999995</v>
      </c>
      <c r="G34" s="22">
        <v>-362.37</v>
      </c>
      <c r="H34" s="22">
        <v>-23.52543</v>
      </c>
      <c r="I34" s="22">
        <v>11139868.189999999</v>
      </c>
      <c r="J34" s="22">
        <v>817748.63618000003</v>
      </c>
    </row>
    <row r="35" spans="1:10" ht="20.100000000000001" customHeight="1">
      <c r="A35" s="18"/>
      <c r="B35" s="18"/>
      <c r="C35" s="27"/>
      <c r="D35" s="28" t="s">
        <v>48</v>
      </c>
      <c r="E35" s="29">
        <v>314426191.49000001</v>
      </c>
      <c r="F35" s="29">
        <v>23379349.658780001</v>
      </c>
      <c r="G35" s="29">
        <v>-138327.46999999997</v>
      </c>
      <c r="H35" s="29">
        <v>-9143.2245600000006</v>
      </c>
      <c r="I35" s="29">
        <v>314287864.01999998</v>
      </c>
      <c r="J35" s="29">
        <v>23370206.434219997</v>
      </c>
    </row>
    <row r="36" spans="1:10" ht="20.100000000000001" customHeight="1">
      <c r="A36" s="18" t="s">
        <v>22</v>
      </c>
      <c r="B36" s="19" t="s">
        <v>23</v>
      </c>
      <c r="C36" s="20" t="s">
        <v>55</v>
      </c>
      <c r="D36" s="30" t="s">
        <v>56</v>
      </c>
      <c r="E36" s="22">
        <v>43727602.979999997</v>
      </c>
      <c r="F36" s="22">
        <v>3021910.0323399999</v>
      </c>
      <c r="G36" s="22">
        <v>95509.37</v>
      </c>
      <c r="H36" s="22">
        <v>5991.6125700000002</v>
      </c>
      <c r="I36" s="22">
        <v>43823112.350000001</v>
      </c>
      <c r="J36" s="22">
        <v>3027901.6449099998</v>
      </c>
    </row>
    <row r="37" spans="1:10" ht="20.100000000000001" customHeight="1">
      <c r="A37" s="18" t="s">
        <v>26</v>
      </c>
      <c r="B37" s="19" t="s">
        <v>27</v>
      </c>
      <c r="C37" s="23"/>
      <c r="D37" s="30"/>
      <c r="E37" s="22">
        <v>7083517.21</v>
      </c>
      <c r="F37" s="22">
        <v>516205.52685999998</v>
      </c>
      <c r="G37" s="22">
        <v>-96304.33</v>
      </c>
      <c r="H37" s="22">
        <v>-6141.36762</v>
      </c>
      <c r="I37" s="22">
        <v>6987212.8799999999</v>
      </c>
      <c r="J37" s="22">
        <v>510064.15924000001</v>
      </c>
    </row>
    <row r="38" spans="1:10" ht="20.100000000000001" customHeight="1">
      <c r="A38" s="18" t="s">
        <v>28</v>
      </c>
      <c r="B38" s="19" t="s">
        <v>29</v>
      </c>
      <c r="C38" s="23"/>
      <c r="D38" s="30"/>
      <c r="E38" s="22">
        <v>18172545.09</v>
      </c>
      <c r="F38" s="22">
        <v>1289935.584</v>
      </c>
      <c r="G38" s="22">
        <v>20081.29</v>
      </c>
      <c r="H38" s="22">
        <v>1259.76605</v>
      </c>
      <c r="I38" s="22">
        <v>18192626.379999999</v>
      </c>
      <c r="J38" s="22">
        <v>1291195.35005</v>
      </c>
    </row>
    <row r="39" spans="1:10" ht="20.100000000000001" customHeight="1">
      <c r="A39" s="18" t="s">
        <v>30</v>
      </c>
      <c r="B39" s="19" t="s">
        <v>31</v>
      </c>
      <c r="C39" s="23"/>
      <c r="D39" s="30"/>
      <c r="E39" s="22">
        <v>69553886.099999994</v>
      </c>
      <c r="F39" s="22">
        <v>5021922.4128400004</v>
      </c>
      <c r="G39" s="22">
        <v>-12237.11</v>
      </c>
      <c r="H39" s="22">
        <v>-873.66034000000002</v>
      </c>
      <c r="I39" s="22">
        <v>69541648.989999995</v>
      </c>
      <c r="J39" s="22">
        <v>5021048.7525000004</v>
      </c>
    </row>
    <row r="40" spans="1:10" ht="20.100000000000001" customHeight="1">
      <c r="A40" s="18" t="s">
        <v>32</v>
      </c>
      <c r="B40" s="19" t="s">
        <v>33</v>
      </c>
      <c r="C40" s="23"/>
      <c r="D40" s="30"/>
      <c r="E40" s="22">
        <v>2290868.61</v>
      </c>
      <c r="F40" s="22">
        <v>176514.92290999999</v>
      </c>
      <c r="G40" s="22">
        <v>-170711.58</v>
      </c>
      <c r="H40" s="22">
        <v>-10809.491749999999</v>
      </c>
      <c r="I40" s="22">
        <v>2120157.0299999998</v>
      </c>
      <c r="J40" s="22">
        <v>165705.43116000001</v>
      </c>
    </row>
    <row r="41" spans="1:10" ht="20.100000000000001" customHeight="1">
      <c r="A41" s="18" t="s">
        <v>34</v>
      </c>
      <c r="B41" s="19" t="s">
        <v>35</v>
      </c>
      <c r="C41" s="23"/>
      <c r="D41" s="30"/>
      <c r="E41" s="22">
        <v>970733.69</v>
      </c>
      <c r="F41" s="22">
        <v>74063.094939999995</v>
      </c>
      <c r="G41" s="22">
        <v>-2119.63</v>
      </c>
      <c r="H41" s="22">
        <v>-132.97042999999999</v>
      </c>
      <c r="I41" s="22">
        <v>968614.06</v>
      </c>
      <c r="J41" s="22">
        <v>73930.124509999994</v>
      </c>
    </row>
    <row r="42" spans="1:10" ht="20.100000000000001" customHeight="1">
      <c r="A42" s="18" t="s">
        <v>36</v>
      </c>
      <c r="B42" s="19" t="s">
        <v>37</v>
      </c>
      <c r="C42" s="23"/>
      <c r="D42" s="30"/>
      <c r="E42" s="22">
        <v>507923.27</v>
      </c>
      <c r="F42" s="22">
        <v>35873.408439999999</v>
      </c>
      <c r="G42" s="22"/>
      <c r="H42" s="22"/>
      <c r="I42" s="22">
        <v>507923.27</v>
      </c>
      <c r="J42" s="22">
        <v>35873.408439999999</v>
      </c>
    </row>
    <row r="43" spans="1:10" ht="20.100000000000001" customHeight="1">
      <c r="A43" s="18" t="s">
        <v>38</v>
      </c>
      <c r="B43" s="19" t="s">
        <v>39</v>
      </c>
      <c r="C43" s="23"/>
      <c r="D43" s="30"/>
      <c r="E43" s="22">
        <v>500172.42</v>
      </c>
      <c r="F43" s="22">
        <v>35799.479720000003</v>
      </c>
      <c r="G43" s="22"/>
      <c r="H43" s="22"/>
      <c r="I43" s="22">
        <v>500172.42</v>
      </c>
      <c r="J43" s="22">
        <v>35799.479720000003</v>
      </c>
    </row>
    <row r="44" spans="1:10" ht="20.100000000000001" customHeight="1">
      <c r="A44" s="18" t="s">
        <v>40</v>
      </c>
      <c r="B44" s="19" t="s">
        <v>41</v>
      </c>
      <c r="C44" s="23"/>
      <c r="D44" s="30"/>
      <c r="E44" s="22">
        <v>231240.22</v>
      </c>
      <c r="F44" s="22">
        <v>21386.7068</v>
      </c>
      <c r="G44" s="22"/>
      <c r="H44" s="22"/>
      <c r="I44" s="22">
        <v>231240.22</v>
      </c>
      <c r="J44" s="22">
        <v>21386.7068</v>
      </c>
    </row>
    <row r="45" spans="1:10" ht="20.100000000000001" customHeight="1">
      <c r="A45" s="18" t="s">
        <v>42</v>
      </c>
      <c r="B45" s="19" t="s">
        <v>43</v>
      </c>
      <c r="C45" s="23"/>
      <c r="D45" s="30"/>
      <c r="E45" s="22">
        <v>61902587.399999999</v>
      </c>
      <c r="F45" s="22">
        <v>4309523.7850500001</v>
      </c>
      <c r="G45" s="22">
        <v>32903.25</v>
      </c>
      <c r="H45" s="22">
        <v>2064.1295799999998</v>
      </c>
      <c r="I45" s="22">
        <v>61935490.649999999</v>
      </c>
      <c r="J45" s="22">
        <v>4311587.9146299995</v>
      </c>
    </row>
    <row r="46" spans="1:10" ht="20.100000000000001" customHeight="1">
      <c r="A46" s="18" t="s">
        <v>44</v>
      </c>
      <c r="B46" s="19" t="s">
        <v>45</v>
      </c>
      <c r="C46" s="23"/>
      <c r="D46" s="30"/>
      <c r="E46" s="22">
        <v>62426517.829999998</v>
      </c>
      <c r="F46" s="22">
        <v>4837030.19575</v>
      </c>
      <c r="G46" s="22">
        <v>-853419.85</v>
      </c>
      <c r="H46" s="22">
        <v>-54258.110119999998</v>
      </c>
      <c r="I46" s="22">
        <v>61573097.979999997</v>
      </c>
      <c r="J46" s="22">
        <v>4782772.0856299996</v>
      </c>
    </row>
    <row r="47" spans="1:10" ht="20.100000000000001" customHeight="1">
      <c r="A47" s="18" t="s">
        <v>46</v>
      </c>
      <c r="B47" s="19" t="s">
        <v>47</v>
      </c>
      <c r="C47" s="23"/>
      <c r="D47" s="30"/>
      <c r="E47" s="22">
        <v>34799848</v>
      </c>
      <c r="F47" s="22">
        <v>2517858.8390899999</v>
      </c>
      <c r="G47" s="22">
        <v>-2141.1999999999998</v>
      </c>
      <c r="H47" s="22">
        <v>-134.32578000000001</v>
      </c>
      <c r="I47" s="22">
        <v>34797706.799999997</v>
      </c>
      <c r="J47" s="22">
        <v>2517724.5133099998</v>
      </c>
    </row>
    <row r="48" spans="1:10" ht="20.100000000000001" customHeight="1">
      <c r="A48" s="18"/>
      <c r="B48" s="18"/>
      <c r="C48" s="27"/>
      <c r="D48" s="28" t="s">
        <v>48</v>
      </c>
      <c r="E48" s="29">
        <v>302167442.81999999</v>
      </c>
      <c r="F48" s="29">
        <v>21858023.988740001</v>
      </c>
      <c r="G48" s="29">
        <v>-988439.78999999992</v>
      </c>
      <c r="H48" s="29">
        <v>-63034.417839999995</v>
      </c>
      <c r="I48" s="29">
        <v>301179003.02999997</v>
      </c>
      <c r="J48" s="29">
        <v>21794989.570900001</v>
      </c>
    </row>
    <row r="49" spans="1:10" ht="20.100000000000001" customHeight="1">
      <c r="A49" s="18" t="s">
        <v>22</v>
      </c>
      <c r="B49" s="19" t="s">
        <v>23</v>
      </c>
      <c r="C49" s="20" t="s">
        <v>57</v>
      </c>
      <c r="D49" s="30" t="s">
        <v>58</v>
      </c>
      <c r="E49" s="22">
        <v>97980730.049999997</v>
      </c>
      <c r="F49" s="22">
        <v>6625825.5996599998</v>
      </c>
      <c r="G49" s="22">
        <v>122834.62</v>
      </c>
      <c r="H49" s="22">
        <v>7285.3553000000002</v>
      </c>
      <c r="I49" s="22">
        <v>98103564.670000002</v>
      </c>
      <c r="J49" s="22">
        <v>6633110.9549599998</v>
      </c>
    </row>
    <row r="50" spans="1:10" ht="20.100000000000001" customHeight="1">
      <c r="A50" s="18" t="s">
        <v>26</v>
      </c>
      <c r="B50" s="19" t="s">
        <v>27</v>
      </c>
      <c r="C50" s="23"/>
      <c r="D50" s="30"/>
      <c r="E50" s="22">
        <v>15403255.949999999</v>
      </c>
      <c r="F50" s="22">
        <v>1109820.5906100001</v>
      </c>
      <c r="G50" s="22">
        <v>-21629.82</v>
      </c>
      <c r="H50" s="22">
        <v>-1325.6555800000001</v>
      </c>
      <c r="I50" s="22">
        <v>15381626.130000001</v>
      </c>
      <c r="J50" s="22">
        <v>1108494.9350300001</v>
      </c>
    </row>
    <row r="51" spans="1:10" ht="20.100000000000001" customHeight="1">
      <c r="A51" s="18" t="s">
        <v>28</v>
      </c>
      <c r="B51" s="19" t="s">
        <v>29</v>
      </c>
      <c r="C51" s="23"/>
      <c r="D51" s="30"/>
      <c r="E51" s="22">
        <v>40509463.890000001</v>
      </c>
      <c r="F51" s="22">
        <v>2814612.0177000002</v>
      </c>
      <c r="G51" s="22">
        <v>-75445.27</v>
      </c>
      <c r="H51" s="22">
        <v>-4693.3777099999998</v>
      </c>
      <c r="I51" s="22">
        <v>40434018.619999997</v>
      </c>
      <c r="J51" s="22">
        <v>2809918.6399900001</v>
      </c>
    </row>
    <row r="52" spans="1:10" ht="20.100000000000001" customHeight="1">
      <c r="A52" s="18" t="s">
        <v>30</v>
      </c>
      <c r="B52" s="19" t="s">
        <v>31</v>
      </c>
      <c r="C52" s="23"/>
      <c r="D52" s="30"/>
      <c r="E52" s="22">
        <v>145615510.88999999</v>
      </c>
      <c r="F52" s="22">
        <v>10273219.928130001</v>
      </c>
      <c r="G52" s="22">
        <v>-97486.92</v>
      </c>
      <c r="H52" s="22">
        <v>-6389.4407499999998</v>
      </c>
      <c r="I52" s="22">
        <v>145518023.97</v>
      </c>
      <c r="J52" s="22">
        <v>10266830.48738</v>
      </c>
    </row>
    <row r="53" spans="1:10" ht="20.100000000000001" customHeight="1">
      <c r="A53" s="18" t="s">
        <v>32</v>
      </c>
      <c r="B53" s="19" t="s">
        <v>33</v>
      </c>
      <c r="C53" s="23"/>
      <c r="D53" s="30"/>
      <c r="E53" s="22">
        <v>3374678.58</v>
      </c>
      <c r="F53" s="22">
        <v>253938.23605000001</v>
      </c>
      <c r="G53" s="22">
        <v>-244.38</v>
      </c>
      <c r="H53" s="22">
        <v>-14.666919999999999</v>
      </c>
      <c r="I53" s="22">
        <v>3374434.2</v>
      </c>
      <c r="J53" s="22">
        <v>253923.56912999999</v>
      </c>
    </row>
    <row r="54" spans="1:10" ht="20.100000000000001" customHeight="1">
      <c r="A54" s="18" t="s">
        <v>34</v>
      </c>
      <c r="B54" s="19" t="s">
        <v>35</v>
      </c>
      <c r="C54" s="23"/>
      <c r="D54" s="30"/>
      <c r="E54" s="22">
        <v>1544810.39</v>
      </c>
      <c r="F54" s="22">
        <v>118057.10206</v>
      </c>
      <c r="G54" s="22">
        <v>-1139.69</v>
      </c>
      <c r="H54" s="22">
        <v>-68.406890000000004</v>
      </c>
      <c r="I54" s="22">
        <v>1543670.7</v>
      </c>
      <c r="J54" s="22">
        <v>117988.69517000001</v>
      </c>
    </row>
    <row r="55" spans="1:10" ht="20.100000000000001" customHeight="1">
      <c r="A55" s="18" t="s">
        <v>36</v>
      </c>
      <c r="B55" s="19" t="s">
        <v>37</v>
      </c>
      <c r="C55" s="23"/>
      <c r="D55" s="30"/>
      <c r="E55" s="22">
        <v>2622484.5099999998</v>
      </c>
      <c r="F55" s="22">
        <v>181321.22003999999</v>
      </c>
      <c r="G55" s="22">
        <v>-38693.589999999997</v>
      </c>
      <c r="H55" s="22">
        <v>-2372.29342</v>
      </c>
      <c r="I55" s="22">
        <v>2583790.92</v>
      </c>
      <c r="J55" s="22">
        <v>178948.92662000001</v>
      </c>
    </row>
    <row r="56" spans="1:10" ht="20.100000000000001" customHeight="1">
      <c r="A56" s="18" t="s">
        <v>38</v>
      </c>
      <c r="B56" s="19" t="s">
        <v>39</v>
      </c>
      <c r="C56" s="23"/>
      <c r="D56" s="30"/>
      <c r="E56" s="22">
        <v>937557.61</v>
      </c>
      <c r="F56" s="22">
        <v>65611.750750000007</v>
      </c>
      <c r="G56" s="22"/>
      <c r="H56" s="22"/>
      <c r="I56" s="22">
        <v>937557.61</v>
      </c>
      <c r="J56" s="22">
        <v>65611.750750000007</v>
      </c>
    </row>
    <row r="57" spans="1:10" ht="20.100000000000001" customHeight="1">
      <c r="A57" s="18" t="s">
        <v>40</v>
      </c>
      <c r="B57" s="19" t="s">
        <v>41</v>
      </c>
      <c r="C57" s="23"/>
      <c r="D57" s="30"/>
      <c r="E57" s="22">
        <v>957063.62</v>
      </c>
      <c r="F57" s="22">
        <v>72293.433659999995</v>
      </c>
      <c r="G57" s="22"/>
      <c r="H57" s="22"/>
      <c r="I57" s="22">
        <v>957063.62</v>
      </c>
      <c r="J57" s="22">
        <v>72293.433659999995</v>
      </c>
    </row>
    <row r="58" spans="1:10" ht="20.100000000000001" customHeight="1">
      <c r="A58" s="18" t="s">
        <v>42</v>
      </c>
      <c r="B58" s="19" t="s">
        <v>43</v>
      </c>
      <c r="C58" s="23"/>
      <c r="D58" s="30"/>
      <c r="E58" s="22">
        <v>139214366.16</v>
      </c>
      <c r="F58" s="22">
        <v>9396935.7264799997</v>
      </c>
      <c r="G58" s="22">
        <v>213993.92</v>
      </c>
      <c r="H58" s="22">
        <v>12844.315199999999</v>
      </c>
      <c r="I58" s="22">
        <v>139428360.08000001</v>
      </c>
      <c r="J58" s="22">
        <v>9409780.0416800007</v>
      </c>
    </row>
    <row r="59" spans="1:10" ht="20.100000000000001" customHeight="1">
      <c r="A59" s="18" t="s">
        <v>44</v>
      </c>
      <c r="B59" s="19" t="s">
        <v>45</v>
      </c>
      <c r="C59" s="23"/>
      <c r="D59" s="30"/>
      <c r="E59" s="22">
        <v>71308912.019999996</v>
      </c>
      <c r="F59" s="22">
        <v>5314040.7077700002</v>
      </c>
      <c r="G59" s="22">
        <v>33194.160000000003</v>
      </c>
      <c r="H59" s="22">
        <v>1992.3719699999999</v>
      </c>
      <c r="I59" s="22">
        <v>71342106.180000007</v>
      </c>
      <c r="J59" s="22">
        <v>5316033.07974</v>
      </c>
    </row>
    <row r="60" spans="1:10" ht="20.100000000000001" customHeight="1">
      <c r="A60" s="18" t="s">
        <v>46</v>
      </c>
      <c r="B60" s="19" t="s">
        <v>47</v>
      </c>
      <c r="C60" s="23"/>
      <c r="D60" s="30"/>
      <c r="E60" s="22">
        <v>75911981.609999999</v>
      </c>
      <c r="F60" s="22">
        <v>5319994.8606599998</v>
      </c>
      <c r="G60" s="22">
        <v>-3118.94</v>
      </c>
      <c r="H60" s="22">
        <v>-187.20902000000001</v>
      </c>
      <c r="I60" s="22">
        <v>75908862.670000002</v>
      </c>
      <c r="J60" s="22">
        <v>5319807.6516399998</v>
      </c>
    </row>
    <row r="61" spans="1:10" ht="20.100000000000001" customHeight="1">
      <c r="A61" s="18"/>
      <c r="B61" s="18"/>
      <c r="C61" s="27"/>
      <c r="D61" s="28" t="s">
        <v>48</v>
      </c>
      <c r="E61" s="29">
        <v>595380815.27999997</v>
      </c>
      <c r="F61" s="29">
        <v>41545671.173570007</v>
      </c>
      <c r="G61" s="29">
        <v>132264.09</v>
      </c>
      <c r="H61" s="29">
        <v>7070.9921800000002</v>
      </c>
      <c r="I61" s="29">
        <v>595513079.37</v>
      </c>
      <c r="J61" s="29">
        <v>41552742.165750004</v>
      </c>
    </row>
    <row r="62" spans="1:10" ht="20.100000000000001" customHeight="1">
      <c r="A62" s="18" t="s">
        <v>59</v>
      </c>
      <c r="B62" s="19" t="s">
        <v>60</v>
      </c>
      <c r="C62" s="23" t="s">
        <v>61</v>
      </c>
      <c r="D62" s="30" t="s">
        <v>62</v>
      </c>
      <c r="E62" s="22">
        <v>32769412.57</v>
      </c>
      <c r="F62" s="22">
        <v>3036105.0599099998</v>
      </c>
      <c r="G62" s="22">
        <v>186602.08</v>
      </c>
      <c r="H62" s="22">
        <v>14447.977059999999</v>
      </c>
      <c r="I62" s="22">
        <v>32956014.649999999</v>
      </c>
      <c r="J62" s="22">
        <v>3050553.0369699998</v>
      </c>
    </row>
    <row r="63" spans="1:10" ht="20.100000000000001" customHeight="1">
      <c r="A63" s="18" t="s">
        <v>63</v>
      </c>
      <c r="B63" s="19" t="s">
        <v>64</v>
      </c>
      <c r="C63" s="23"/>
      <c r="D63" s="30"/>
      <c r="E63" s="22">
        <v>8963012.0099999998</v>
      </c>
      <c r="F63" s="22">
        <v>824214.43906</v>
      </c>
      <c r="G63" s="22">
        <v>345394.24</v>
      </c>
      <c r="H63" s="22">
        <v>26655.15249</v>
      </c>
      <c r="I63" s="22">
        <v>9308406.25</v>
      </c>
      <c r="J63" s="22">
        <v>850869.59155000001</v>
      </c>
    </row>
    <row r="64" spans="1:10" ht="20.100000000000001" customHeight="1">
      <c r="A64" s="18" t="s">
        <v>65</v>
      </c>
      <c r="B64" s="19" t="s">
        <v>66</v>
      </c>
      <c r="C64" s="23"/>
      <c r="D64" s="30"/>
      <c r="E64" s="22">
        <v>525167.85</v>
      </c>
      <c r="F64" s="22">
        <v>50927.232089999998</v>
      </c>
      <c r="G64" s="22">
        <v>-42.88</v>
      </c>
      <c r="H64" s="22">
        <v>-3.3056100000000002</v>
      </c>
      <c r="I64" s="22">
        <v>525124.97</v>
      </c>
      <c r="J64" s="22">
        <v>50923.926480000002</v>
      </c>
    </row>
    <row r="65" spans="1:10" ht="20.100000000000001" customHeight="1">
      <c r="A65" s="18"/>
      <c r="B65" s="18"/>
      <c r="C65" s="27"/>
      <c r="D65" s="28" t="s">
        <v>48</v>
      </c>
      <c r="E65" s="29">
        <v>42257592.43</v>
      </c>
      <c r="F65" s="29">
        <v>3911246.7310600001</v>
      </c>
      <c r="G65" s="29">
        <v>531953.43999999994</v>
      </c>
      <c r="H65" s="29">
        <v>41099.823939999995</v>
      </c>
      <c r="I65" s="29">
        <v>42789545.869999997</v>
      </c>
      <c r="J65" s="29">
        <v>3952346.5549999997</v>
      </c>
    </row>
    <row r="66" spans="1:10" ht="20.100000000000001" customHeight="1">
      <c r="A66" s="18" t="s">
        <v>59</v>
      </c>
      <c r="B66" s="19" t="s">
        <v>60</v>
      </c>
      <c r="C66" s="23" t="s">
        <v>67</v>
      </c>
      <c r="D66" s="30" t="s">
        <v>68</v>
      </c>
      <c r="E66" s="22">
        <v>18420398.920000002</v>
      </c>
      <c r="F66" s="22">
        <v>1512776.95203</v>
      </c>
      <c r="G66" s="22">
        <v>-4813.6899999999996</v>
      </c>
      <c r="H66" s="22">
        <v>-348.64735999999999</v>
      </c>
      <c r="I66" s="22">
        <v>18415585.23</v>
      </c>
      <c r="J66" s="22">
        <v>1512428.30467</v>
      </c>
    </row>
    <row r="67" spans="1:10" ht="20.100000000000001" customHeight="1">
      <c r="A67" s="18" t="s">
        <v>63</v>
      </c>
      <c r="B67" s="19" t="s">
        <v>64</v>
      </c>
      <c r="C67" s="23"/>
      <c r="D67" s="30"/>
      <c r="E67" s="22">
        <v>10542565.060000001</v>
      </c>
      <c r="F67" s="22">
        <v>795121.79113999999</v>
      </c>
      <c r="G67" s="22">
        <v>1076.48</v>
      </c>
      <c r="H67" s="22">
        <v>70.881640000000004</v>
      </c>
      <c r="I67" s="22">
        <v>10543641.539999999</v>
      </c>
      <c r="J67" s="22">
        <v>795192.67278000002</v>
      </c>
    </row>
    <row r="68" spans="1:10" ht="20.100000000000001" customHeight="1">
      <c r="A68" s="18" t="s">
        <v>65</v>
      </c>
      <c r="B68" s="19" t="s">
        <v>66</v>
      </c>
      <c r="C68" s="23"/>
      <c r="D68" s="30"/>
      <c r="E68" s="22">
        <v>259912.95999999999</v>
      </c>
      <c r="F68" s="22">
        <v>24124.417549999998</v>
      </c>
      <c r="G68" s="22"/>
      <c r="H68" s="22"/>
      <c r="I68" s="22">
        <v>259912.95999999999</v>
      </c>
      <c r="J68" s="22">
        <v>24124.417549999998</v>
      </c>
    </row>
    <row r="69" spans="1:10" ht="20.100000000000001" customHeight="1">
      <c r="A69" s="18"/>
      <c r="B69" s="18"/>
      <c r="C69" s="27"/>
      <c r="D69" s="28" t="s">
        <v>48</v>
      </c>
      <c r="E69" s="29">
        <v>29222876.940000005</v>
      </c>
      <c r="F69" s="29">
        <v>2332023.16072</v>
      </c>
      <c r="G69" s="29">
        <v>-3737.2099999999996</v>
      </c>
      <c r="H69" s="29">
        <v>-277.76571999999999</v>
      </c>
      <c r="I69" s="29">
        <v>29219139.73</v>
      </c>
      <c r="J69" s="29">
        <v>2331745.395</v>
      </c>
    </row>
    <row r="70" spans="1:10" ht="20.100000000000001" customHeight="1">
      <c r="A70" s="18" t="s">
        <v>59</v>
      </c>
      <c r="B70" s="19" t="s">
        <v>60</v>
      </c>
      <c r="C70" s="23" t="s">
        <v>69</v>
      </c>
      <c r="D70" s="30" t="s">
        <v>70</v>
      </c>
      <c r="E70" s="22">
        <v>34400073.579999998</v>
      </c>
      <c r="F70" s="22">
        <v>2273247.9615600002</v>
      </c>
      <c r="G70" s="22">
        <v>-22990.45</v>
      </c>
      <c r="H70" s="22">
        <v>-1268.52052</v>
      </c>
      <c r="I70" s="22">
        <v>34377083.130000003</v>
      </c>
      <c r="J70" s="22">
        <v>2271979.4410399999</v>
      </c>
    </row>
    <row r="71" spans="1:10" ht="20.100000000000001" customHeight="1">
      <c r="A71" s="18" t="s">
        <v>63</v>
      </c>
      <c r="B71" s="19" t="s">
        <v>64</v>
      </c>
      <c r="C71" s="23"/>
      <c r="D71" s="30"/>
      <c r="E71" s="22">
        <v>24713836.18</v>
      </c>
      <c r="F71" s="22">
        <v>1498266.9512199999</v>
      </c>
      <c r="G71" s="22">
        <v>3326.39</v>
      </c>
      <c r="H71" s="22">
        <v>176.62997999999999</v>
      </c>
      <c r="I71" s="22">
        <v>24717162.57</v>
      </c>
      <c r="J71" s="22">
        <v>1498443.5811999999</v>
      </c>
    </row>
    <row r="72" spans="1:10" ht="20.100000000000001" customHeight="1">
      <c r="A72" s="18" t="s">
        <v>65</v>
      </c>
      <c r="B72" s="19" t="s">
        <v>66</v>
      </c>
      <c r="C72" s="23"/>
      <c r="D72" s="30"/>
      <c r="E72" s="22">
        <v>835009.36</v>
      </c>
      <c r="F72" s="22">
        <v>53651.123769999998</v>
      </c>
      <c r="G72" s="22"/>
      <c r="H72" s="22"/>
      <c r="I72" s="22">
        <v>835009.36</v>
      </c>
      <c r="J72" s="22">
        <v>53651.123769999998</v>
      </c>
    </row>
    <row r="73" spans="1:10" ht="20.100000000000001" customHeight="1">
      <c r="A73" s="18"/>
      <c r="B73" s="18"/>
      <c r="C73" s="27"/>
      <c r="D73" s="28" t="s">
        <v>48</v>
      </c>
      <c r="E73" s="29">
        <v>59948919.119999997</v>
      </c>
      <c r="F73" s="29">
        <v>3825166.0365499998</v>
      </c>
      <c r="G73" s="29">
        <v>-19664.060000000001</v>
      </c>
      <c r="H73" s="29">
        <v>-1091.8905400000001</v>
      </c>
      <c r="I73" s="29">
        <v>59929255.060000002</v>
      </c>
      <c r="J73" s="29">
        <v>3824074.1460099998</v>
      </c>
    </row>
    <row r="74" spans="1:10" ht="20.100000000000001" customHeight="1">
      <c r="A74" s="18" t="s">
        <v>59</v>
      </c>
      <c r="B74" s="19" t="s">
        <v>60</v>
      </c>
      <c r="C74" s="23" t="s">
        <v>71</v>
      </c>
      <c r="D74" s="20" t="s">
        <v>72</v>
      </c>
      <c r="E74" s="22">
        <v>87279716.25</v>
      </c>
      <c r="F74" s="22">
        <v>5401887.3523199996</v>
      </c>
      <c r="G74" s="22">
        <v>-279424.38</v>
      </c>
      <c r="H74" s="22">
        <v>-14119.695669999999</v>
      </c>
      <c r="I74" s="22">
        <v>87000291.870000005</v>
      </c>
      <c r="J74" s="22">
        <v>5387767.6566500003</v>
      </c>
    </row>
    <row r="75" spans="1:10" ht="20.100000000000001" customHeight="1">
      <c r="A75" s="18" t="s">
        <v>63</v>
      </c>
      <c r="B75" s="19" t="s">
        <v>64</v>
      </c>
      <c r="C75" s="23"/>
      <c r="D75" s="23"/>
      <c r="E75" s="22">
        <v>154074562.66</v>
      </c>
      <c r="F75" s="22">
        <v>8975211.4333599992</v>
      </c>
      <c r="G75" s="22">
        <v>-243631.2</v>
      </c>
      <c r="H75" s="22">
        <v>-12492.20544</v>
      </c>
      <c r="I75" s="22">
        <v>153830931.46000001</v>
      </c>
      <c r="J75" s="22">
        <v>8962719.2279199995</v>
      </c>
    </row>
    <row r="76" spans="1:10" ht="20.100000000000001" customHeight="1">
      <c r="A76" s="18" t="s">
        <v>65</v>
      </c>
      <c r="B76" s="19" t="s">
        <v>66</v>
      </c>
      <c r="C76" s="23"/>
      <c r="D76" s="25"/>
      <c r="E76" s="22">
        <v>5845716.25</v>
      </c>
      <c r="F76" s="22">
        <v>353224.41843000002</v>
      </c>
      <c r="G76" s="22">
        <v>-253.75</v>
      </c>
      <c r="H76" s="22">
        <v>-12.77788</v>
      </c>
      <c r="I76" s="22">
        <v>5845462.5</v>
      </c>
      <c r="J76" s="22">
        <v>353211.64055000001</v>
      </c>
    </row>
    <row r="77" spans="1:10" ht="20.100000000000001" customHeight="1">
      <c r="A77" s="18"/>
      <c r="B77" s="18"/>
      <c r="C77" s="27"/>
      <c r="D77" s="28" t="s">
        <v>48</v>
      </c>
      <c r="E77" s="29">
        <v>247199995.16</v>
      </c>
      <c r="F77" s="29">
        <v>14730323.20411</v>
      </c>
      <c r="G77" s="29">
        <v>-523309.33</v>
      </c>
      <c r="H77" s="29">
        <v>-26624.67899</v>
      </c>
      <c r="I77" s="29">
        <v>246676685.83000001</v>
      </c>
      <c r="J77" s="29">
        <v>14703698.525119999</v>
      </c>
    </row>
    <row r="78" spans="1:10" ht="29.25" customHeight="1">
      <c r="A78" s="18" t="s">
        <v>46</v>
      </c>
      <c r="B78" s="19" t="s">
        <v>47</v>
      </c>
      <c r="C78" s="31" t="s">
        <v>73</v>
      </c>
      <c r="D78" s="32" t="s">
        <v>74</v>
      </c>
      <c r="E78" s="22">
        <v>76141.34</v>
      </c>
      <c r="F78" s="22">
        <v>148592.62987</v>
      </c>
      <c r="G78" s="22"/>
      <c r="H78" s="22"/>
      <c r="I78" s="22">
        <v>76141.34</v>
      </c>
      <c r="J78" s="22">
        <v>148592.62987</v>
      </c>
    </row>
    <row r="79" spans="1:10" s="2" customFormat="1" ht="20.100000000000001" customHeight="1">
      <c r="A79" s="28"/>
      <c r="B79" s="28"/>
      <c r="C79" s="33"/>
      <c r="D79" s="28" t="s">
        <v>48</v>
      </c>
      <c r="E79" s="29">
        <v>76141.34</v>
      </c>
      <c r="F79" s="29">
        <v>148592.62987</v>
      </c>
      <c r="G79" s="29"/>
      <c r="H79" s="29"/>
      <c r="I79" s="29">
        <v>76141.34</v>
      </c>
      <c r="J79" s="29">
        <v>148592.62987</v>
      </c>
    </row>
    <row r="80" spans="1:10" ht="20.100000000000001" customHeight="1">
      <c r="A80" s="18" t="s">
        <v>22</v>
      </c>
      <c r="B80" s="19" t="s">
        <v>23</v>
      </c>
      <c r="C80" s="23" t="s">
        <v>75</v>
      </c>
      <c r="D80" s="20" t="s">
        <v>76</v>
      </c>
      <c r="E80" s="22">
        <v>55707077.979999997</v>
      </c>
      <c r="F80" s="22">
        <v>4859446.7906299997</v>
      </c>
      <c r="G80" s="22">
        <v>41370.800000000003</v>
      </c>
      <c r="H80" s="22">
        <v>3468.8475899999999</v>
      </c>
      <c r="I80" s="22">
        <v>55748448.780000001</v>
      </c>
      <c r="J80" s="22">
        <v>4862915.6382200001</v>
      </c>
    </row>
    <row r="81" spans="1:11" ht="20.100000000000001" customHeight="1">
      <c r="A81" s="18" t="s">
        <v>42</v>
      </c>
      <c r="B81" s="19" t="s">
        <v>43</v>
      </c>
      <c r="C81" s="25"/>
      <c r="D81" s="25"/>
      <c r="E81" s="22">
        <v>108639962.84</v>
      </c>
      <c r="F81" s="22">
        <v>9437905.4250600003</v>
      </c>
      <c r="G81" s="22"/>
      <c r="H81" s="22"/>
      <c r="I81" s="22">
        <v>108639962.84</v>
      </c>
      <c r="J81" s="22">
        <v>9437905.4250600003</v>
      </c>
    </row>
    <row r="82" spans="1:11" ht="20.100000000000001" customHeight="1">
      <c r="A82" s="18"/>
      <c r="B82" s="18"/>
      <c r="C82" s="27"/>
      <c r="D82" s="28" t="s">
        <v>48</v>
      </c>
      <c r="E82" s="29">
        <v>164347040.81999999</v>
      </c>
      <c r="F82" s="22">
        <v>14297352.21569</v>
      </c>
      <c r="G82" s="22">
        <v>41370.800000000003</v>
      </c>
      <c r="H82" s="22">
        <v>3468.8475899999999</v>
      </c>
      <c r="I82" s="22">
        <v>164388411.62</v>
      </c>
      <c r="J82" s="22">
        <v>14300821.063280001</v>
      </c>
    </row>
    <row r="83" spans="1:11" ht="20.100000000000001" customHeight="1">
      <c r="A83" s="18"/>
      <c r="B83" s="27"/>
      <c r="C83" s="27"/>
      <c r="D83" s="28" t="s">
        <v>77</v>
      </c>
      <c r="E83" s="29">
        <f t="shared" ref="E83:J83" si="0">E20+E35+E48+E61+E65+E69+E73+E77+E79+E82</f>
        <v>1876089857.1099999</v>
      </c>
      <c r="F83" s="29">
        <f t="shared" si="0"/>
        <v>135612876.04835999</v>
      </c>
      <c r="G83" s="29">
        <f t="shared" si="0"/>
        <v>580372.28</v>
      </c>
      <c r="H83" s="29">
        <f t="shared" si="0"/>
        <v>63253.946019999996</v>
      </c>
      <c r="I83" s="29">
        <f t="shared" si="0"/>
        <v>1876670229.3899999</v>
      </c>
      <c r="J83" s="29">
        <f t="shared" si="0"/>
        <v>135676129.99438</v>
      </c>
    </row>
    <row r="85" spans="1:11" ht="20.100000000000001" customHeight="1">
      <c r="E85" s="34"/>
      <c r="F85" s="34"/>
      <c r="G85" s="34"/>
      <c r="H85" s="34"/>
      <c r="I85" s="34"/>
      <c r="J85" s="34"/>
    </row>
    <row r="86" spans="1:11" ht="20.100000000000001" customHeight="1">
      <c r="A86" s="35" t="s">
        <v>78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38.25">
      <c r="A87" s="28" t="s">
        <v>79</v>
      </c>
      <c r="B87" s="17" t="s">
        <v>8</v>
      </c>
      <c r="C87" s="36" t="s">
        <v>80</v>
      </c>
      <c r="D87" s="36" t="s">
        <v>81</v>
      </c>
      <c r="E87" s="17" t="s">
        <v>82</v>
      </c>
      <c r="F87" s="17" t="s">
        <v>83</v>
      </c>
      <c r="G87" s="17" t="s">
        <v>84</v>
      </c>
      <c r="H87" s="17" t="s">
        <v>85</v>
      </c>
      <c r="I87" s="17" t="s">
        <v>86</v>
      </c>
      <c r="J87" s="36" t="s">
        <v>87</v>
      </c>
      <c r="K87" s="36" t="s">
        <v>88</v>
      </c>
    </row>
    <row r="88" spans="1:11" s="39" customFormat="1" ht="20.100000000000001" customHeight="1">
      <c r="A88" s="18"/>
      <c r="B88" s="17"/>
      <c r="C88" s="37" t="s">
        <v>89</v>
      </c>
      <c r="D88" s="37" t="s">
        <v>90</v>
      </c>
      <c r="E88" s="38" t="s">
        <v>91</v>
      </c>
      <c r="F88" s="38" t="s">
        <v>92</v>
      </c>
      <c r="G88" s="38" t="s">
        <v>93</v>
      </c>
      <c r="H88" s="18" t="s">
        <v>94</v>
      </c>
      <c r="I88" s="18" t="s">
        <v>95</v>
      </c>
      <c r="J88" s="18" t="s">
        <v>96</v>
      </c>
      <c r="K88" s="18" t="s">
        <v>97</v>
      </c>
    </row>
    <row r="89" spans="1:11" ht="20.100000000000001" customHeight="1">
      <c r="A89" s="19" t="s">
        <v>24</v>
      </c>
      <c r="B89" s="19" t="s">
        <v>25</v>
      </c>
      <c r="C89" s="22">
        <f>'[1]NAV report'!C24</f>
        <v>133981077.34</v>
      </c>
      <c r="D89" s="22">
        <f>'[1]NAV report'!C25</f>
        <v>9659775.9700000007</v>
      </c>
      <c r="E89" s="22">
        <f>'[1]NAV report'!D29</f>
        <v>1050000</v>
      </c>
      <c r="F89" s="22">
        <f>'[1]NAV report'!D25</f>
        <v>75702.956000000238</v>
      </c>
      <c r="G89" s="22">
        <v>284908.11999999988</v>
      </c>
      <c r="H89" s="22">
        <v>4998.4499999999971</v>
      </c>
      <c r="I89" s="22">
        <f>+C89+E89+G89-H89</f>
        <v>135310987.01000002</v>
      </c>
      <c r="J89" s="22">
        <f>+D89+F89</f>
        <v>9735478.9260000009</v>
      </c>
      <c r="K89" s="40">
        <f>+I89/J89</f>
        <v>13.89874992678917</v>
      </c>
    </row>
    <row r="90" spans="1:11" ht="20.100000000000001" customHeight="1">
      <c r="A90" s="19" t="s">
        <v>98</v>
      </c>
      <c r="B90" s="19" t="s">
        <v>50</v>
      </c>
      <c r="C90" s="22">
        <f>'[1]NAV report'!C62</f>
        <v>360860910.00999999</v>
      </c>
      <c r="D90" s="22">
        <f>'[1]NAV report'!C63</f>
        <v>23617002.3862</v>
      </c>
      <c r="E90" s="22">
        <f>'[1]NAV report'!D67</f>
        <v>-100000</v>
      </c>
      <c r="F90" s="22">
        <f>'[1]NAV report'!D63</f>
        <v>-6544.631099998951</v>
      </c>
      <c r="G90" s="22">
        <v>2951617.9800000004</v>
      </c>
      <c r="H90" s="22">
        <v>15114.530000000006</v>
      </c>
      <c r="I90" s="22">
        <f t="shared" ref="I90:I98" si="1">+C90+E90+G90-H90</f>
        <v>363697413.46000004</v>
      </c>
      <c r="J90" s="22">
        <f t="shared" ref="J90:J96" si="2">+D90+F90</f>
        <v>23610457.755100001</v>
      </c>
      <c r="K90" s="40">
        <f t="shared" ref="K90:K96" si="3">+I90/J90</f>
        <v>15.404081413094975</v>
      </c>
    </row>
    <row r="91" spans="1:11" ht="20.100000000000001" customHeight="1">
      <c r="A91" s="19" t="s">
        <v>55</v>
      </c>
      <c r="B91" s="19" t="s">
        <v>56</v>
      </c>
      <c r="C91" s="22">
        <f>'[1]NAV report'!C101</f>
        <v>347090107.38999999</v>
      </c>
      <c r="D91" s="22">
        <f>'[1]NAV report'!C102</f>
        <v>22089356.4538</v>
      </c>
      <c r="E91" s="22">
        <f>'[1]NAV report'!D106</f>
        <v>-100000</v>
      </c>
      <c r="F91" s="22">
        <f>'[1]NAV report'!D102</f>
        <v>-6364.1570999994874</v>
      </c>
      <c r="G91" s="22">
        <v>5039408.4500000011</v>
      </c>
      <c r="H91" s="22">
        <v>14629.040000000008</v>
      </c>
      <c r="I91" s="22">
        <f>+C91+E91+G91-H91</f>
        <v>352014886.79999995</v>
      </c>
      <c r="J91" s="22">
        <f>+D91+F91</f>
        <v>22082992.296700001</v>
      </c>
      <c r="K91" s="40">
        <f>+I91/J91</f>
        <v>15.940542933242055</v>
      </c>
    </row>
    <row r="92" spans="1:11" ht="20.100000000000001" customHeight="1">
      <c r="A92" s="19" t="s">
        <v>57</v>
      </c>
      <c r="B92" s="19" t="s">
        <v>99</v>
      </c>
      <c r="C92" s="22">
        <f>'[1]NAV report'!C138</f>
        <v>683755243.60000002</v>
      </c>
      <c r="D92" s="22">
        <f>'[1]NAV report'!C139</f>
        <v>41960883.604699999</v>
      </c>
      <c r="E92" s="22">
        <f>'[1]NAV report'!D143</f>
        <v>-700000</v>
      </c>
      <c r="F92" s="22">
        <f>'[1]NAV report'!D139</f>
        <v>-42957.698899999261</v>
      </c>
      <c r="G92" s="22">
        <v>15350070.639999999</v>
      </c>
      <c r="H92" s="22">
        <v>29023.119999999966</v>
      </c>
      <c r="I92" s="22">
        <f t="shared" si="1"/>
        <v>698376291.12</v>
      </c>
      <c r="J92" s="22">
        <f>+D92+F92</f>
        <v>41917925.9058</v>
      </c>
      <c r="K92" s="40">
        <f>+I92/J92</f>
        <v>16.660564091110452</v>
      </c>
    </row>
    <row r="93" spans="1:11" ht="20.100000000000001" customHeight="1">
      <c r="A93" s="19" t="s">
        <v>61</v>
      </c>
      <c r="B93" s="19" t="s">
        <v>62</v>
      </c>
      <c r="C93" s="22">
        <f>'[1]NAV report'!C171</f>
        <v>51369647.420000002</v>
      </c>
      <c r="D93" s="22">
        <f>'[1]NAV report'!C172</f>
        <v>3967225.4093999998</v>
      </c>
      <c r="E93" s="22">
        <f>'[1]NAV report'!D176</f>
        <v>250000</v>
      </c>
      <c r="F93" s="22">
        <f>'[1]NAV report'!D172</f>
        <v>19307.255700000096</v>
      </c>
      <c r="G93" s="22">
        <v>88777.340000000011</v>
      </c>
      <c r="H93" s="22">
        <v>1910.0600000000049</v>
      </c>
      <c r="I93" s="22">
        <f t="shared" si="1"/>
        <v>51706514.700000003</v>
      </c>
      <c r="J93" s="22">
        <f t="shared" si="2"/>
        <v>3986532.6650999999</v>
      </c>
      <c r="K93" s="40">
        <f t="shared" si="3"/>
        <v>12.970297510080222</v>
      </c>
    </row>
    <row r="94" spans="1:11" ht="20.100000000000001" customHeight="1">
      <c r="A94" s="19" t="s">
        <v>67</v>
      </c>
      <c r="B94" s="19" t="s">
        <v>68</v>
      </c>
      <c r="C94" s="22">
        <f>'[1]NAV report'!C209</f>
        <v>35773730.589999996</v>
      </c>
      <c r="D94" s="22">
        <f>'[1]NAV report'!C210</f>
        <v>2375074.7514999998</v>
      </c>
      <c r="E94" s="22">
        <f>'[1]NAV report'!D214</f>
        <v>200000</v>
      </c>
      <c r="F94" s="22">
        <f>'[1]NAV report'!D210</f>
        <v>13278.360900000203</v>
      </c>
      <c r="G94" s="22">
        <v>299595.20000000013</v>
      </c>
      <c r="H94" s="22">
        <v>1507.3899999999994</v>
      </c>
      <c r="I94" s="22">
        <f t="shared" si="1"/>
        <v>36271818.399999999</v>
      </c>
      <c r="J94" s="22">
        <f>+D94+F94</f>
        <v>2388353.1124</v>
      </c>
      <c r="K94" s="40">
        <f>+I94/J94</f>
        <v>15.186957996990362</v>
      </c>
    </row>
    <row r="95" spans="1:11" ht="20.100000000000001" customHeight="1">
      <c r="A95" s="41" t="s">
        <v>69</v>
      </c>
      <c r="B95" s="41" t="s">
        <v>70</v>
      </c>
      <c r="C95" s="42">
        <f>'[1]NAV report'!C247</f>
        <v>72703669.870000005</v>
      </c>
      <c r="D95" s="42">
        <f>'[1]NAV report'!C248</f>
        <v>3916989.3728</v>
      </c>
      <c r="E95" s="22">
        <f>'[1]NAV report'!D252</f>
        <v>-200000</v>
      </c>
      <c r="F95" s="22">
        <f>'[1]NAV report'!D248</f>
        <v>-10775.223499999847</v>
      </c>
      <c r="G95" s="22">
        <v>1063060.6499999999</v>
      </c>
      <c r="H95" s="22">
        <v>3057.1600000000008</v>
      </c>
      <c r="I95" s="22">
        <f t="shared" si="1"/>
        <v>73563673.360000014</v>
      </c>
      <c r="J95" s="22">
        <f>+D95+F95</f>
        <v>3906214.1493000002</v>
      </c>
      <c r="K95" s="40">
        <f>+I95/J95</f>
        <v>18.83247322044101</v>
      </c>
    </row>
    <row r="96" spans="1:11" ht="20.100000000000001" customHeight="1">
      <c r="A96" s="19" t="s">
        <v>71</v>
      </c>
      <c r="B96" s="19" t="s">
        <v>100</v>
      </c>
      <c r="C96" s="22">
        <f>'[1]NAV report'!C284</f>
        <v>289466432.03999996</v>
      </c>
      <c r="D96" s="22">
        <f>'[1]NAV report'!C285</f>
        <v>14902480.8171</v>
      </c>
      <c r="E96" s="22">
        <f>'[1]NAV report'!D289</f>
        <v>-300000</v>
      </c>
      <c r="F96" s="22">
        <f>'[1]NAV report'!D285</f>
        <v>-15444.810499999672</v>
      </c>
      <c r="G96" s="22">
        <v>6487907.7000000002</v>
      </c>
      <c r="H96" s="22">
        <v>12286.299999999981</v>
      </c>
      <c r="I96" s="22">
        <f t="shared" si="1"/>
        <v>295642053.43999994</v>
      </c>
      <c r="J96" s="22">
        <f t="shared" si="2"/>
        <v>14887036.0066</v>
      </c>
      <c r="K96" s="40">
        <f t="shared" si="3"/>
        <v>19.859027230734874</v>
      </c>
    </row>
    <row r="97" spans="1:11" ht="20.100000000000001" customHeight="1">
      <c r="A97" s="19" t="s">
        <v>73</v>
      </c>
      <c r="B97" s="19" t="s">
        <v>74</v>
      </c>
      <c r="C97" s="22">
        <f>'[1]NAV report'!C311</f>
        <v>4776544.5200000005</v>
      </c>
      <c r="D97" s="22">
        <f>'[1]NAV report'!C312</f>
        <v>397931.19170000002</v>
      </c>
      <c r="E97" s="22">
        <f>'[1]NAV report'!D316</f>
        <v>0</v>
      </c>
      <c r="F97" s="22">
        <f>'[1]NAV report'!D312</f>
        <v>0</v>
      </c>
      <c r="G97" s="22">
        <v>1175.06</v>
      </c>
      <c r="H97" s="22">
        <v>176.48000000000047</v>
      </c>
      <c r="I97" s="22">
        <f t="shared" si="1"/>
        <v>4777543.0999999996</v>
      </c>
      <c r="J97" s="22">
        <f>+D97+F97</f>
        <v>397931.19170000002</v>
      </c>
      <c r="K97" s="40">
        <f>+I97/J97</f>
        <v>12.005952786937559</v>
      </c>
    </row>
    <row r="98" spans="1:11" ht="20.100000000000001" customHeight="1">
      <c r="A98" s="19" t="s">
        <v>75</v>
      </c>
      <c r="B98" s="19" t="s">
        <v>76</v>
      </c>
      <c r="C98" s="22">
        <f>'[1]NAV report'!C343</f>
        <v>187604701.45000002</v>
      </c>
      <c r="D98" s="22">
        <f>'[1]NAV report'!C344</f>
        <v>15279867.162799999</v>
      </c>
      <c r="E98" s="22">
        <f>'[1]NAV report'!D348</f>
        <v>0</v>
      </c>
      <c r="F98" s="22">
        <f>'[1]NAV report'!D344</f>
        <v>0</v>
      </c>
      <c r="G98" s="22">
        <v>43709.81</v>
      </c>
      <c r="H98" s="22">
        <v>2888.2000000000044</v>
      </c>
      <c r="I98" s="22">
        <f t="shared" si="1"/>
        <v>187645523.06000003</v>
      </c>
      <c r="J98" s="22">
        <f>+D98+F98</f>
        <v>15279867.162799999</v>
      </c>
      <c r="K98" s="40">
        <f>+I98/J98</f>
        <v>12.280572930426866</v>
      </c>
    </row>
    <row r="99" spans="1:11" ht="20.100000000000001" customHeight="1">
      <c r="A99" s="41"/>
      <c r="B99" s="43" t="s">
        <v>77</v>
      </c>
      <c r="C99" s="44">
        <f t="shared" ref="C99:I99" si="4">SUM(C89:C98)</f>
        <v>2167382064.23</v>
      </c>
      <c r="D99" s="44">
        <f t="shared" si="4"/>
        <v>138166587.12</v>
      </c>
      <c r="E99" s="44">
        <f t="shared" si="4"/>
        <v>100000</v>
      </c>
      <c r="F99" s="44">
        <f t="shared" si="4"/>
        <v>26202.051500003319</v>
      </c>
      <c r="G99" s="44">
        <f>SUM(G89:G98)</f>
        <v>31610230.949999996</v>
      </c>
      <c r="H99" s="44">
        <f>SUM(H89:H98)</f>
        <v>85590.729999999952</v>
      </c>
      <c r="I99" s="44">
        <f t="shared" si="4"/>
        <v>2199006704.4499998</v>
      </c>
      <c r="J99" s="44"/>
      <c r="K99" s="44"/>
    </row>
    <row r="100" spans="1:11" s="47" customFormat="1" ht="20.100000000000001" customHeight="1">
      <c r="A100" s="45"/>
      <c r="B100" s="46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47" customFormat="1" ht="20.100000000000001" customHeight="1">
      <c r="A101" s="48" t="s">
        <v>101</v>
      </c>
    </row>
    <row r="102" spans="1:11" s="47" customFormat="1" ht="20.100000000000001" customHeight="1">
      <c r="A102" s="49">
        <v>1</v>
      </c>
      <c r="B102" s="50" t="s">
        <v>102</v>
      </c>
    </row>
    <row r="103" spans="1:11" s="47" customFormat="1" ht="20.100000000000001" customHeight="1">
      <c r="A103" s="49">
        <v>2</v>
      </c>
      <c r="B103" s="50" t="s">
        <v>103</v>
      </c>
    </row>
    <row r="104" spans="1:11" s="47" customFormat="1" ht="20.100000000000001" customHeight="1">
      <c r="A104" s="49">
        <v>3</v>
      </c>
      <c r="B104" s="50" t="s">
        <v>104</v>
      </c>
    </row>
    <row r="105" spans="1:11" s="47" customFormat="1" ht="20.100000000000001" customHeight="1">
      <c r="A105" s="49">
        <v>4</v>
      </c>
      <c r="B105" s="50" t="s">
        <v>105</v>
      </c>
    </row>
    <row r="106" spans="1:11" s="47" customFormat="1" ht="20.100000000000001" customHeight="1">
      <c r="A106" s="49">
        <v>5</v>
      </c>
      <c r="B106" s="50" t="s">
        <v>106</v>
      </c>
      <c r="H106" s="51"/>
      <c r="I106" s="51"/>
      <c r="J106" s="51"/>
    </row>
    <row r="107" spans="1:11" s="47" customFormat="1" ht="20.100000000000001" customHeight="1"/>
  </sheetData>
  <mergeCells count="24">
    <mergeCell ref="C74:C76"/>
    <mergeCell ref="D74:D76"/>
    <mergeCell ref="C80:C81"/>
    <mergeCell ref="D80:D81"/>
    <mergeCell ref="A86:K86"/>
    <mergeCell ref="C62:C64"/>
    <mergeCell ref="D62:D64"/>
    <mergeCell ref="C66:C68"/>
    <mergeCell ref="D66:D68"/>
    <mergeCell ref="C70:C72"/>
    <mergeCell ref="D70:D72"/>
    <mergeCell ref="C21:C34"/>
    <mergeCell ref="D21:D34"/>
    <mergeCell ref="C36:C47"/>
    <mergeCell ref="D36:D47"/>
    <mergeCell ref="C49:C60"/>
    <mergeCell ref="D49:D60"/>
    <mergeCell ref="A5:A7"/>
    <mergeCell ref="B5:B7"/>
    <mergeCell ref="C5:C7"/>
    <mergeCell ref="D5:D7"/>
    <mergeCell ref="E5:J5"/>
    <mergeCell ref="C8:C19"/>
    <mergeCell ref="D8:D19"/>
  </mergeCells>
  <printOptions horizontalCentered="1" verticalCentered="1"/>
  <pageMargins left="0" right="0" top="0.39370078740157499" bottom="0.39370078740157499" header="0.511811023622047" footer="0.511811023622047"/>
  <pageSetup scale="5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mehrap</dc:creator>
  <cp:lastModifiedBy>mehrap</cp:lastModifiedBy>
  <dcterms:created xsi:type="dcterms:W3CDTF">2013-10-22T08:22:54Z</dcterms:created>
  <dcterms:modified xsi:type="dcterms:W3CDTF">2013-10-22T08:23:42Z</dcterms:modified>
</cp:coreProperties>
</file>